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'Munka1'!$A$2:$Y$77</definedName>
  </definedNames>
  <calcPr fullCalcOnLoad="1"/>
</workbook>
</file>

<file path=xl/sharedStrings.xml><?xml version="1.0" encoding="utf-8"?>
<sst xmlns="http://schemas.openxmlformats.org/spreadsheetml/2006/main" count="181" uniqueCount="75">
  <si>
    <t>- CM nikkelezett fittingek</t>
  </si>
  <si>
    <t xml:space="preserve">   ezekhez a CM idomok használandók! Garancia 10 év, az idomokra is, a padló alatt is!</t>
  </si>
  <si>
    <r>
      <t>Prandelli</t>
    </r>
    <r>
      <rPr>
        <sz val="10"/>
        <rFont val="Times New Roman"/>
        <family val="1"/>
      </rPr>
      <t xml:space="preserve"> falfűtés/hűtés és padlófűtés</t>
    </r>
  </si>
  <si>
    <t>Töltse ki a zöld cellákat,</t>
  </si>
  <si>
    <t>a szumma ár megjelenik</t>
  </si>
  <si>
    <t>CM 1 egyenes idom 20x2-1/2"k    (pl. falfűtés gerincvezetékéhez)</t>
  </si>
  <si>
    <t xml:space="preserve"> </t>
  </si>
  <si>
    <t>CM 9 T-idom 20x2-20-20</t>
  </si>
  <si>
    <t>listaár</t>
  </si>
  <si>
    <t xml:space="preserve">szerkezete gyengül, porozitás és repedés keletkezhet! </t>
  </si>
  <si>
    <r>
      <t xml:space="preserve">Mire jó a  </t>
    </r>
    <r>
      <rPr>
        <b/>
        <sz val="12"/>
        <color indexed="12"/>
        <rFont val="Times New Roman CE"/>
        <family val="1"/>
      </rPr>
      <t xml:space="preserve">nikkelezés </t>
    </r>
    <r>
      <rPr>
        <sz val="10"/>
        <color indexed="12"/>
        <rFont val="Times New Roman CE"/>
        <family val="1"/>
      </rPr>
      <t xml:space="preserve">? </t>
    </r>
  </si>
  <si>
    <t xml:space="preserve">Egy egyszerű réz idomból a cink folyamatosan kiválik, </t>
  </si>
  <si>
    <t>Ft</t>
  </si>
  <si>
    <t xml:space="preserve">103.01.52.0 </t>
  </si>
  <si>
    <t xml:space="preserve">103.03.12.0 </t>
  </si>
  <si>
    <t xml:space="preserve">103.09.12.0 </t>
  </si>
  <si>
    <t>%</t>
  </si>
  <si>
    <r>
      <t xml:space="preserve"> réz idomok </t>
    </r>
    <r>
      <rPr>
        <b/>
        <u val="single"/>
        <sz val="12"/>
        <color indexed="10"/>
        <rFont val="Times New Roman CE"/>
        <family val="1"/>
      </rPr>
      <t>nikkelezve</t>
    </r>
    <r>
      <rPr>
        <b/>
        <sz val="12"/>
        <color indexed="10"/>
        <rFont val="Times New Roman CE"/>
        <family val="1"/>
      </rPr>
      <t xml:space="preserve"> </t>
    </r>
    <r>
      <rPr>
        <sz val="10"/>
        <color indexed="10"/>
        <rFont val="Times New Roman CE"/>
        <family val="1"/>
      </rPr>
      <t>(cinkkiválás-mentes idomok)</t>
    </r>
  </si>
  <si>
    <t xml:space="preserve"> (A szerelést követő nyomáspróba 10 bar-os legyen !)</t>
  </si>
  <si>
    <t>nettó</t>
  </si>
  <si>
    <t xml:space="preserve"> (nettó)</t>
  </si>
  <si>
    <t>árengedmény:</t>
  </si>
  <si>
    <t>www.homor.hu</t>
  </si>
  <si>
    <t xml:space="preserve">mobil: 30/ 348-3417      </t>
  </si>
  <si>
    <t>Megújuló Energia Hasznosítása (NAPenergia) szakértő</t>
  </si>
  <si>
    <t xml:space="preserve">fax: 22/ 37-94-36 </t>
  </si>
  <si>
    <t>www.unical.hu</t>
  </si>
  <si>
    <t>Az engedményes ár:</t>
  </si>
  <si>
    <t>listaár ha Ft/Euró= 282</t>
  </si>
  <si>
    <t xml:space="preserve">206.25.016 </t>
  </si>
  <si>
    <t xml:space="preserve">206.25.018 </t>
  </si>
  <si>
    <t xml:space="preserve">206.25.020 </t>
  </si>
  <si>
    <t>padlófűtő cső, térhálósított PEX  O2STOP,  240 m/tekercs, 16x2</t>
  </si>
  <si>
    <t>padlófűtő cső, térhálósított PEX  O2STOP,  240 m/tekercs, 18x2</t>
  </si>
  <si>
    <t>padlófűtő cső, térhálósított PEX  O2STOP,  240 m/tekercs, 20x2</t>
  </si>
  <si>
    <t>legalul.</t>
  </si>
  <si>
    <t>- padlófűtő csőrendszer</t>
  </si>
  <si>
    <t>Prandelli katalógus és árak:</t>
  </si>
  <si>
    <t>fal-és-mennyezet fűtő-hűtő cső, térhálósított PEX  O2STOP,  200 m/tekercs, 12x1,5</t>
  </si>
  <si>
    <r>
      <t>Fal-, és mennyezet fűtő -, és hűtő vezetékrendszer:</t>
    </r>
    <r>
      <rPr>
        <sz val="10"/>
        <rFont val="Times New Roman CE"/>
        <family val="1"/>
      </rPr>
      <t xml:space="preserve"> A 12-es cső nem ötrétegű, hanem</t>
    </r>
  </si>
  <si>
    <t>CM 3 toldó idom 20x2-20x2  (használható a padlófűtő cső toldásához is)</t>
  </si>
  <si>
    <t>- fal-, és mennyezet fűtő-hűtő csőrendszer</t>
  </si>
  <si>
    <t>206.24.012</t>
  </si>
  <si>
    <t>204.31.404</t>
  </si>
  <si>
    <t>204.11.040</t>
  </si>
  <si>
    <t>204.03.012</t>
  </si>
  <si>
    <t>T idom (villáskulccsal meghúzható) 20-12-20          a garancia a padló alatt is érvényes</t>
  </si>
  <si>
    <t>szűkítő idom (villáskulccsal meghúzható) 20-12      a garancia a padló alatt is érvényes</t>
  </si>
  <si>
    <t>toldó idom (villáskulccsal meghúzható) 12-12         a garancia a padló alatt is érvényes</t>
  </si>
  <si>
    <t xml:space="preserve">    falfűtő-, és hűtő cső, az alábbi saját idomrendszerrel! Garancia 10 év, az idomokra is, a padló alatt is!</t>
  </si>
  <si>
    <t>Ft/m</t>
  </si>
  <si>
    <t>Ft / Euró-ig</t>
  </si>
  <si>
    <t>listaár Euróban</t>
  </si>
  <si>
    <t>rögzítő sín (pl. vakolat alá), hazai gyártmány, ezekbe pattinthatók be a 12-es csövek</t>
  </si>
  <si>
    <r>
      <t>Unical</t>
    </r>
    <r>
      <rPr>
        <sz val="10"/>
        <rFont val="Times New Roman"/>
        <family val="1"/>
      </rPr>
      <t xml:space="preserve"> fa / gáz / olaj kazánok (1,9 kW…32 MW) képviselete</t>
    </r>
  </si>
  <si>
    <t xml:space="preserve">     Homor Miklós        épületgépész és tanácsadó</t>
  </si>
  <si>
    <t>engedmény</t>
  </si>
  <si>
    <t>esetén az ár:</t>
  </si>
  <si>
    <r>
      <t>m</t>
    </r>
    <r>
      <rPr>
        <sz val="8"/>
        <rFont val="Times New Roman CE"/>
        <family val="1"/>
      </rPr>
      <t xml:space="preserve"> vagy </t>
    </r>
    <r>
      <rPr>
        <b/>
        <sz val="9"/>
        <rFont val="Times New Roman CE"/>
        <family val="1"/>
      </rPr>
      <t>db</t>
    </r>
  </si>
  <si>
    <t>Vevő:</t>
  </si>
  <si>
    <t>cikkszámok</t>
  </si>
  <si>
    <r>
      <t>irányár,</t>
    </r>
    <r>
      <rPr>
        <sz val="10"/>
        <rFont val="Times New Roman CE"/>
        <family val="1"/>
      </rPr>
      <t xml:space="preserve"> csővájatos fémlemez sz=400 h=900 , ezekbe pattinthatók be a 12-es csövek</t>
    </r>
  </si>
  <si>
    <r>
      <t>irányár,</t>
    </r>
    <r>
      <rPr>
        <sz val="10"/>
        <rFont val="Times New Roman CE"/>
        <family val="1"/>
      </rPr>
      <t xml:space="preserve"> csővájatos fémlemez sz=400 h=500 , ezekbe pattinthatók be a 12-es csövek</t>
    </r>
  </si>
  <si>
    <r>
      <t>irányár,</t>
    </r>
    <r>
      <rPr>
        <sz val="10"/>
        <rFont val="Times New Roman CE"/>
        <family val="1"/>
      </rPr>
      <t xml:space="preserve"> csővájatos fémlemez sz=600 h=900 , ezekbe pattinthatók be a 12-es csövek</t>
    </r>
  </si>
  <si>
    <r>
      <t>irányár,</t>
    </r>
    <r>
      <rPr>
        <sz val="10"/>
        <rFont val="Times New Roman CE"/>
        <family val="1"/>
      </rPr>
      <t xml:space="preserve"> csővájatos fémlemez sz=600 h=500 , ezekbe pattinthatók be a 12-es csövek</t>
    </r>
  </si>
  <si>
    <t>Kinyomtatáskor az A … P oszlopokat jelölje ki és nyomtassa ki fekvő papírra!</t>
  </si>
  <si>
    <t>nikkelezett szorítógyűrűs fittingek</t>
  </si>
  <si>
    <t>Ezekben az idomokban 2 gumigyűrű tömít! Garancia a padló alatt is 10 év, élettartam kb. 80 év!</t>
  </si>
  <si>
    <t>A nikkel belegyökeredzik az idom felületébe, így a nikkel véd:</t>
  </si>
  <si>
    <t xml:space="preserve">      a porozitás ellen,     a cink-kiválás ellen     és a külső korrózió ellen is!</t>
  </si>
  <si>
    <t>kepviselet2@homor.hu</t>
  </si>
  <si>
    <t>Ft + ÁFA</t>
  </si>
  <si>
    <t xml:space="preserve"> további</t>
  </si>
  <si>
    <t xml:space="preserve">érvényes </t>
  </si>
  <si>
    <r>
      <t>Padlófűtő és födémtemperáló csövek:</t>
    </r>
    <r>
      <rPr>
        <sz val="10"/>
        <rFont val="Times New Roman CE"/>
        <family val="1"/>
      </rPr>
      <t xml:space="preserve"> Az alábbi 3 cső nem ötrétegű, 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</si>
</sst>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00"/>
    <numFmt numFmtId="180" formatCode="0.000"/>
    <numFmt numFmtId="181" formatCode="#,##0.0"/>
    <numFmt numFmtId="182" formatCode="#,##0.0000"/>
  </numFmts>
  <fonts count="53">
    <font>
      <sz val="10"/>
      <name val="Arial CE"/>
      <family val="0"/>
    </font>
    <font>
      <b/>
      <sz val="12"/>
      <color indexed="10"/>
      <name val="Times New Roman CE"/>
      <family val="1"/>
    </font>
    <font>
      <sz val="10"/>
      <name val="Courier"/>
      <family val="0"/>
    </font>
    <font>
      <sz val="10"/>
      <color indexed="10"/>
      <name val="Times New Roman CE"/>
      <family val="1"/>
    </font>
    <font>
      <sz val="10"/>
      <name val="Times New Roman CE"/>
      <family val="1"/>
    </font>
    <font>
      <b/>
      <sz val="22"/>
      <color indexed="15"/>
      <name val="Times New Roman CE"/>
      <family val="1"/>
    </font>
    <font>
      <sz val="28"/>
      <color indexed="15"/>
      <name val="Times New Roman CE"/>
      <family val="1"/>
    </font>
    <font>
      <sz val="10"/>
      <color indexed="12"/>
      <name val="Times New Roman CE"/>
      <family val="1"/>
    </font>
    <font>
      <b/>
      <sz val="12"/>
      <color indexed="13"/>
      <name val="Times New Roman CE"/>
      <family val="1"/>
    </font>
    <font>
      <sz val="17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color indexed="13"/>
      <name val="Courier"/>
      <family val="1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"/>
      <color indexed="13"/>
      <name val="Times New Roman CE"/>
      <family val="1"/>
    </font>
    <font>
      <b/>
      <sz val="12"/>
      <color indexed="12"/>
      <name val="Times New Roman CE"/>
      <family val="1"/>
    </font>
    <font>
      <b/>
      <sz val="12"/>
      <name val="Times New Roman CE"/>
      <family val="1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28"/>
      <name val="Times New Roman CE"/>
      <family val="1"/>
    </font>
    <font>
      <b/>
      <sz val="12"/>
      <color indexed="8"/>
      <name val="Times New Roman CE"/>
      <family val="1"/>
    </font>
    <font>
      <sz val="8"/>
      <color indexed="52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7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Times New Roman"/>
      <family val="1"/>
    </font>
    <font>
      <b/>
      <sz val="22"/>
      <color indexed="10"/>
      <name val="Impact"/>
      <family val="2"/>
    </font>
    <font>
      <b/>
      <u val="single"/>
      <sz val="12"/>
      <color indexed="10"/>
      <name val="Times New Roman CE"/>
      <family val="1"/>
    </font>
    <font>
      <b/>
      <sz val="10"/>
      <color indexed="12"/>
      <name val="Times New Roman CE"/>
      <family val="1"/>
    </font>
    <font>
      <u val="single"/>
      <sz val="10"/>
      <color indexed="12"/>
      <name val="Times New Roman CE"/>
      <family val="1"/>
    </font>
    <font>
      <sz val="10"/>
      <color indexed="8"/>
      <name val="Arial CE"/>
      <family val="2"/>
    </font>
    <font>
      <b/>
      <sz val="10"/>
      <color indexed="10"/>
      <name val="Times New Roman"/>
      <family val="1"/>
    </font>
    <font>
      <sz val="10"/>
      <color indexed="12"/>
      <name val="Arial CE"/>
      <family val="2"/>
    </font>
    <font>
      <b/>
      <sz val="10"/>
      <name val="Times New Roman"/>
      <family val="1"/>
    </font>
    <font>
      <sz val="9"/>
      <color indexed="8"/>
      <name val="Times New Roman CE"/>
      <family val="1"/>
    </font>
    <font>
      <sz val="12"/>
      <color indexed="8"/>
      <name val="Times New Roman CE"/>
      <family val="1"/>
    </font>
    <font>
      <b/>
      <sz val="26"/>
      <color indexed="10"/>
      <name val="Impact"/>
      <family val="2"/>
    </font>
    <font>
      <b/>
      <sz val="26"/>
      <color indexed="15"/>
      <name val="Times New Roman CE"/>
      <family val="1"/>
    </font>
    <font>
      <sz val="11"/>
      <color indexed="8"/>
      <name val="Times New Roman CE"/>
      <family val="1"/>
    </font>
    <font>
      <b/>
      <sz val="42"/>
      <color indexed="10"/>
      <name val="Impact"/>
      <family val="2"/>
    </font>
    <font>
      <b/>
      <sz val="10"/>
      <name val="Arial CE"/>
      <family val="2"/>
    </font>
    <font>
      <sz val="11"/>
      <name val="Arial CE"/>
      <family val="0"/>
    </font>
    <font>
      <b/>
      <sz val="14"/>
      <color indexed="12"/>
      <name val="Times New Roman CE"/>
      <family val="1"/>
    </font>
    <font>
      <b/>
      <sz val="9"/>
      <name val="Times New Roman CE"/>
      <family val="1"/>
    </font>
    <font>
      <b/>
      <sz val="16"/>
      <color indexed="12"/>
      <name val="Times New Roman CE"/>
      <family val="1"/>
    </font>
    <font>
      <b/>
      <sz val="14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4" fontId="2" fillId="0" borderId="0">
      <alignment/>
      <protection/>
    </xf>
    <xf numFmtId="172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72" fontId="4" fillId="0" borderId="0" xfId="20" applyFont="1" applyFill="1" applyBorder="1" applyProtection="1">
      <alignment/>
      <protection/>
    </xf>
    <xf numFmtId="2" fontId="4" fillId="0" borderId="0" xfId="20" applyNumberFormat="1" applyFont="1" applyFill="1" applyBorder="1" applyProtection="1">
      <alignment/>
      <protection/>
    </xf>
    <xf numFmtId="4" fontId="13" fillId="0" borderId="0" xfId="20" applyNumberFormat="1" applyFont="1" applyFill="1" applyBorder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22" fillId="0" borderId="0" xfId="20" applyNumberFormat="1" applyFont="1" applyFill="1" applyBorder="1" applyAlignment="1" applyProtection="1">
      <alignment horizontal="right"/>
      <protection/>
    </xf>
    <xf numFmtId="4" fontId="4" fillId="0" borderId="0" xfId="20" applyNumberFormat="1" applyFont="1" applyFill="1" applyBorder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hidden="1"/>
    </xf>
    <xf numFmtId="49" fontId="10" fillId="0" borderId="0" xfId="20" applyNumberFormat="1" applyFont="1" applyFill="1" applyBorder="1" applyProtection="1">
      <alignment/>
      <protection hidden="1"/>
    </xf>
    <xf numFmtId="172" fontId="4" fillId="0" borderId="0" xfId="20" applyFont="1" applyBorder="1" applyAlignment="1" applyProtection="1">
      <alignment horizontal="right"/>
      <protection hidden="1"/>
    </xf>
    <xf numFmtId="172" fontId="4" fillId="0" borderId="0" xfId="20" applyFont="1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4" fontId="4" fillId="0" borderId="0" xfId="0" applyNumberFormat="1" applyFont="1" applyAlignment="1" applyProtection="1">
      <alignment horizontal="right"/>
      <protection hidden="1"/>
    </xf>
    <xf numFmtId="4" fontId="4" fillId="0" borderId="0" xfId="20" applyNumberFormat="1" applyFont="1" applyFill="1" applyBorder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13" fillId="0" borderId="0" xfId="20" applyNumberFormat="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4" fontId="17" fillId="0" borderId="0" xfId="20" applyNumberFormat="1" applyFont="1" applyFill="1" applyBorder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3" fontId="4" fillId="2" borderId="0" xfId="20" applyNumberFormat="1" applyFont="1" applyFill="1" applyBorder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49" fontId="1" fillId="3" borderId="3" xfId="20" applyNumberFormat="1" applyFont="1" applyFill="1" applyBorder="1" applyAlignment="1" applyProtection="1">
      <alignment horizontal="right"/>
      <protection hidden="1"/>
    </xf>
    <xf numFmtId="1" fontId="1" fillId="3" borderId="3" xfId="20" applyNumberFormat="1" applyFont="1" applyFill="1" applyBorder="1" applyAlignment="1" applyProtection="1">
      <alignment horizontal="left"/>
      <protection hidden="1"/>
    </xf>
    <xf numFmtId="49" fontId="3" fillId="3" borderId="3" xfId="20" applyNumberFormat="1" applyFont="1" applyFill="1" applyBorder="1" applyProtection="1">
      <alignment/>
      <protection hidden="1"/>
    </xf>
    <xf numFmtId="49" fontId="12" fillId="3" borderId="3" xfId="20" applyNumberFormat="1" applyFont="1" applyFill="1" applyBorder="1" applyProtection="1">
      <alignment/>
      <protection hidden="1"/>
    </xf>
    <xf numFmtId="49" fontId="12" fillId="3" borderId="3" xfId="20" applyNumberFormat="1" applyFont="1" applyFill="1" applyBorder="1" applyAlignment="1" applyProtection="1">
      <alignment horizontal="right"/>
      <protection hidden="1"/>
    </xf>
    <xf numFmtId="49" fontId="26" fillId="3" borderId="4" xfId="20" applyNumberFormat="1" applyFont="1" applyFill="1" applyBorder="1" applyAlignment="1" applyProtection="1">
      <alignment horizontal="right"/>
      <protection hidden="1"/>
    </xf>
    <xf numFmtId="3" fontId="36" fillId="0" borderId="0" xfId="17" applyNumberFormat="1" applyFont="1" applyFill="1" applyBorder="1" applyAlignment="1" applyProtection="1">
      <alignment/>
      <protection hidden="1"/>
    </xf>
    <xf numFmtId="3" fontId="36" fillId="0" borderId="5" xfId="17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3" fontId="11" fillId="4" borderId="0" xfId="0" applyNumberFormat="1" applyFont="1" applyFill="1" applyBorder="1" applyAlignment="1" applyProtection="1">
      <alignment horizontal="right"/>
      <protection hidden="1"/>
    </xf>
    <xf numFmtId="3" fontId="11" fillId="5" borderId="0" xfId="20" applyNumberFormat="1" applyFont="1" applyFill="1" applyBorder="1" applyProtection="1">
      <alignment/>
      <protection locked="0"/>
    </xf>
    <xf numFmtId="4" fontId="11" fillId="0" borderId="0" xfId="20" applyNumberFormat="1" applyFont="1" applyFill="1" applyBorder="1" applyProtection="1">
      <alignment/>
      <protection hidden="1"/>
    </xf>
    <xf numFmtId="2" fontId="11" fillId="0" borderId="0" xfId="20" applyNumberFormat="1" applyFont="1" applyFill="1" applyBorder="1" applyProtection="1">
      <alignment/>
      <protection hidden="1"/>
    </xf>
    <xf numFmtId="49" fontId="10" fillId="0" borderId="0" xfId="20" applyNumberFormat="1" applyFont="1" applyFill="1" applyBorder="1" applyAlignment="1" applyProtection="1">
      <alignment horizontal="right"/>
      <protection hidden="1"/>
    </xf>
    <xf numFmtId="1" fontId="25" fillId="5" borderId="0" xfId="20" applyNumberFormat="1" applyFont="1" applyFill="1" applyBorder="1" applyAlignment="1" applyProtection="1">
      <alignment horizontal="center" vertical="center"/>
      <protection locked="0"/>
    </xf>
    <xf numFmtId="3" fontId="36" fillId="0" borderId="0" xfId="17" applyNumberFormat="1" applyFont="1" applyFill="1" applyBorder="1" applyAlignment="1" applyProtection="1">
      <alignment horizontal="right"/>
      <protection hidden="1"/>
    </xf>
    <xf numFmtId="0" fontId="47" fillId="0" borderId="1" xfId="0" applyFont="1" applyBorder="1" applyAlignment="1" applyProtection="1">
      <alignment/>
      <protection hidden="1"/>
    </xf>
    <xf numFmtId="49" fontId="49" fillId="0" borderId="0" xfId="20" applyNumberFormat="1" applyFont="1" applyFill="1" applyBorder="1" applyAlignment="1" applyProtection="1">
      <alignment horizontal="right"/>
      <protection hidden="1"/>
    </xf>
    <xf numFmtId="49" fontId="49" fillId="0" borderId="0" xfId="20" applyNumberFormat="1" applyFont="1" applyFill="1" applyBorder="1" applyAlignment="1" applyProtection="1">
      <alignment horizontal="left"/>
      <protection hidden="1"/>
    </xf>
    <xf numFmtId="172" fontId="50" fillId="0" borderId="0" xfId="20" applyFont="1" applyFill="1" applyBorder="1" applyAlignment="1" applyProtection="1">
      <alignment horizontal="center"/>
      <protection hidden="1"/>
    </xf>
    <xf numFmtId="49" fontId="26" fillId="0" borderId="0" xfId="2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172" fontId="28" fillId="0" borderId="0" xfId="2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72" fontId="28" fillId="0" borderId="0" xfId="20" applyFont="1" applyFill="1" applyBorder="1" applyAlignment="1" applyProtection="1">
      <alignment horizontal="left"/>
      <protection hidden="1"/>
    </xf>
    <xf numFmtId="49" fontId="22" fillId="0" borderId="0" xfId="20" applyNumberFormat="1" applyFont="1" applyFill="1" applyBorder="1" applyAlignment="1" applyProtection="1">
      <alignment horizontal="right"/>
      <protection hidden="1"/>
    </xf>
    <xf numFmtId="0" fontId="36" fillId="0" borderId="1" xfId="17" applyNumberFormat="1" applyFont="1" applyFill="1" applyBorder="1" applyAlignment="1" applyProtection="1">
      <alignment horizontal="left"/>
      <protection hidden="1"/>
    </xf>
    <xf numFmtId="0" fontId="33" fillId="0" borderId="0" xfId="20" applyNumberFormat="1" applyFont="1" applyFill="1" applyBorder="1" applyAlignment="1" applyProtection="1">
      <alignment horizontal="left"/>
      <protection hidden="1"/>
    </xf>
    <xf numFmtId="0" fontId="5" fillId="0" borderId="0" xfId="20" applyNumberFormat="1" applyFont="1" applyFill="1" applyBorder="1" applyAlignment="1" applyProtection="1">
      <alignment horizontal="left"/>
      <protection hidden="1"/>
    </xf>
    <xf numFmtId="0" fontId="6" fillId="0" borderId="0" xfId="20" applyNumberFormat="1" applyFont="1" applyFill="1" applyBorder="1" applyAlignment="1" applyProtection="1">
      <alignment horizontal="left"/>
      <protection hidden="1"/>
    </xf>
    <xf numFmtId="0" fontId="6" fillId="0" borderId="5" xfId="2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172" fontId="24" fillId="0" borderId="0" xfId="2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33" fillId="0" borderId="1" xfId="20" applyNumberFormat="1" applyFont="1" applyFill="1" applyBorder="1" applyAlignment="1" applyProtection="1">
      <alignment horizontal="left"/>
      <protection hidden="1"/>
    </xf>
    <xf numFmtId="0" fontId="46" fillId="0" borderId="6" xfId="20" applyNumberFormat="1" applyFont="1" applyFill="1" applyBorder="1" applyAlignment="1" applyProtection="1">
      <alignment horizontal="left"/>
      <protection hidden="1"/>
    </xf>
    <xf numFmtId="0" fontId="43" fillId="0" borderId="7" xfId="20" applyNumberFormat="1" applyFont="1" applyFill="1" applyBorder="1" applyAlignment="1" applyProtection="1">
      <alignment horizontal="left"/>
      <protection hidden="1"/>
    </xf>
    <xf numFmtId="0" fontId="44" fillId="0" borderId="7" xfId="20" applyNumberFormat="1" applyFont="1" applyFill="1" applyBorder="1" applyAlignment="1" applyProtection="1">
      <alignment horizontal="left"/>
      <protection hidden="1"/>
    </xf>
    <xf numFmtId="0" fontId="6" fillId="0" borderId="7" xfId="20" applyNumberFormat="1" applyFont="1" applyFill="1" applyBorder="1" applyAlignment="1" applyProtection="1">
      <alignment horizontal="left"/>
      <protection hidden="1"/>
    </xf>
    <xf numFmtId="0" fontId="6" fillId="0" borderId="8" xfId="20" applyNumberFormat="1" applyFont="1" applyFill="1" applyBorder="1" applyAlignment="1" applyProtection="1">
      <alignment horizontal="left"/>
      <protection hidden="1"/>
    </xf>
    <xf numFmtId="0" fontId="43" fillId="0" borderId="1" xfId="20" applyNumberFormat="1" applyFont="1" applyFill="1" applyBorder="1" applyAlignment="1" applyProtection="1">
      <alignment horizontal="left"/>
      <protection hidden="1"/>
    </xf>
    <xf numFmtId="0" fontId="43" fillId="0" borderId="0" xfId="20" applyNumberFormat="1" applyFont="1" applyFill="1" applyBorder="1" applyAlignment="1" applyProtection="1">
      <alignment horizontal="left"/>
      <protection hidden="1"/>
    </xf>
    <xf numFmtId="0" fontId="44" fillId="0" borderId="0" xfId="20" applyNumberFormat="1" applyFont="1" applyFill="1" applyBorder="1" applyAlignment="1" applyProtection="1">
      <alignment horizontal="left"/>
      <protection hidden="1"/>
    </xf>
    <xf numFmtId="49" fontId="45" fillId="0" borderId="0" xfId="20" applyNumberFormat="1" applyFont="1" applyFill="1" applyBorder="1" applyAlignment="1" applyProtection="1">
      <alignment horizontal="right" vertical="top"/>
      <protection hidden="1"/>
    </xf>
    <xf numFmtId="49" fontId="45" fillId="0" borderId="0" xfId="20" applyNumberFormat="1" applyFont="1" applyFill="1" applyBorder="1" applyAlignment="1" applyProtection="1">
      <alignment horizontal="right" vertical="center"/>
      <protection hidden="1"/>
    </xf>
    <xf numFmtId="0" fontId="42" fillId="0" borderId="0" xfId="20" applyNumberFormat="1" applyFont="1" applyFill="1" applyBorder="1" applyAlignment="1" applyProtection="1">
      <alignment horizontal="left" vertical="center"/>
      <protection hidden="1"/>
    </xf>
    <xf numFmtId="49" fontId="33" fillId="0" borderId="1" xfId="20" applyNumberFormat="1" applyFont="1" applyFill="1" applyBorder="1" applyAlignment="1" applyProtection="1">
      <alignment horizontal="left"/>
      <protection hidden="1"/>
    </xf>
    <xf numFmtId="49" fontId="33" fillId="0" borderId="0" xfId="20" applyNumberFormat="1" applyFont="1" applyFill="1" applyBorder="1" applyAlignment="1" applyProtection="1">
      <alignment horizontal="left"/>
      <protection hidden="1"/>
    </xf>
    <xf numFmtId="0" fontId="45" fillId="0" borderId="0" xfId="20" applyNumberFormat="1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0" borderId="0" xfId="20" applyNumberFormat="1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2" fillId="0" borderId="0" xfId="20" applyNumberFormat="1" applyFont="1" applyFill="1" applyBorder="1" applyAlignment="1" applyProtection="1">
      <alignment horizontal="left"/>
      <protection hidden="1"/>
    </xf>
    <xf numFmtId="0" fontId="45" fillId="0" borderId="5" xfId="20" applyNumberFormat="1" applyFont="1" applyFill="1" applyBorder="1" applyAlignment="1" applyProtection="1">
      <alignment horizontal="right"/>
      <protection hidden="1"/>
    </xf>
    <xf numFmtId="172" fontId="41" fillId="0" borderId="0" xfId="20" applyFont="1" applyFill="1" applyBorder="1" applyAlignment="1" applyProtection="1">
      <alignment horizontal="center"/>
      <protection hidden="1"/>
    </xf>
    <xf numFmtId="1" fontId="17" fillId="0" borderId="0" xfId="20" applyNumberFormat="1" applyFont="1" applyFill="1" applyBorder="1" applyAlignment="1" applyProtection="1">
      <alignment horizontal="right"/>
      <protection hidden="1"/>
    </xf>
    <xf numFmtId="49" fontId="22" fillId="0" borderId="0" xfId="20" applyNumberFormat="1" applyFont="1" applyFill="1" applyBorder="1" applyAlignment="1" applyProtection="1">
      <alignment horizontal="left"/>
      <protection hidden="1"/>
    </xf>
    <xf numFmtId="172" fontId="28" fillId="0" borderId="0" xfId="20" applyFont="1" applyFill="1" applyBorder="1" applyAlignment="1" applyProtection="1">
      <alignment horizontal="right"/>
      <protection hidden="1"/>
    </xf>
    <xf numFmtId="0" fontId="10" fillId="0" borderId="5" xfId="20" applyNumberFormat="1" applyFont="1" applyFill="1" applyBorder="1" applyAlignment="1" applyProtection="1">
      <alignment horizontal="right" vertical="top"/>
      <protection hidden="1"/>
    </xf>
    <xf numFmtId="0" fontId="27" fillId="6" borderId="1" xfId="0" applyFont="1" applyFill="1" applyBorder="1" applyAlignment="1" applyProtection="1">
      <alignment horizontal="center"/>
      <protection hidden="1"/>
    </xf>
    <xf numFmtId="0" fontId="1" fillId="6" borderId="0" xfId="20" applyNumberFormat="1" applyFont="1" applyFill="1" applyBorder="1" applyAlignment="1" applyProtection="1">
      <alignment/>
      <protection hidden="1"/>
    </xf>
    <xf numFmtId="0" fontId="1" fillId="6" borderId="0" xfId="20" applyNumberFormat="1" applyFont="1" applyFill="1" applyBorder="1" applyProtection="1">
      <alignment/>
      <protection hidden="1"/>
    </xf>
    <xf numFmtId="0" fontId="17" fillId="6" borderId="0" xfId="20" applyNumberFormat="1" applyFont="1" applyFill="1" applyBorder="1" applyAlignment="1" applyProtection="1">
      <alignment/>
      <protection hidden="1"/>
    </xf>
    <xf numFmtId="0" fontId="17" fillId="6" borderId="0" xfId="20" applyNumberFormat="1" applyFont="1" applyFill="1" applyBorder="1" applyProtection="1">
      <alignment/>
      <protection hidden="1"/>
    </xf>
    <xf numFmtId="0" fontId="1" fillId="6" borderId="5" xfId="20" applyNumberFormat="1" applyFont="1" applyFill="1" applyBorder="1" applyAlignment="1" applyProtection="1">
      <alignment horizontal="right"/>
      <protection hidden="1"/>
    </xf>
    <xf numFmtId="172" fontId="41" fillId="0" borderId="0" xfId="20" applyFont="1" applyFill="1" applyBorder="1" applyAlignment="1" applyProtection="1">
      <alignment horizontal="left"/>
      <protection hidden="1"/>
    </xf>
    <xf numFmtId="174" fontId="4" fillId="0" borderId="1" xfId="20" applyNumberFormat="1" applyFont="1" applyFill="1" applyBorder="1" applyAlignment="1" applyProtection="1">
      <alignment horizontal="left"/>
      <protection hidden="1"/>
    </xf>
    <xf numFmtId="172" fontId="25" fillId="0" borderId="0" xfId="20" applyFont="1" applyFill="1" applyBorder="1" applyAlignment="1" applyProtection="1">
      <alignment horizontal="left"/>
      <protection hidden="1"/>
    </xf>
    <xf numFmtId="172" fontId="7" fillId="0" borderId="0" xfId="0" applyNumberFormat="1" applyFont="1" applyBorder="1" applyAlignment="1" applyProtection="1">
      <alignment/>
      <protection hidden="1"/>
    </xf>
    <xf numFmtId="172" fontId="4" fillId="0" borderId="0" xfId="20" applyFont="1" applyBorder="1" applyProtection="1">
      <alignment/>
      <protection hidden="1"/>
    </xf>
    <xf numFmtId="172" fontId="7" fillId="0" borderId="5" xfId="0" applyNumberFormat="1" applyFont="1" applyBorder="1" applyAlignment="1" applyProtection="1">
      <alignment horizontal="right"/>
      <protection hidden="1"/>
    </xf>
    <xf numFmtId="172" fontId="41" fillId="7" borderId="0" xfId="20" applyFont="1" applyFill="1" applyBorder="1" applyAlignment="1" applyProtection="1">
      <alignment horizontal="left"/>
      <protection hidden="1"/>
    </xf>
    <xf numFmtId="1" fontId="17" fillId="7" borderId="0" xfId="20" applyNumberFormat="1" applyFont="1" applyFill="1" applyBorder="1" applyAlignment="1" applyProtection="1">
      <alignment horizontal="right"/>
      <protection hidden="1"/>
    </xf>
    <xf numFmtId="172" fontId="27" fillId="0" borderId="0" xfId="20" applyFont="1" applyFill="1" applyBorder="1" applyProtection="1">
      <alignment/>
      <protection hidden="1"/>
    </xf>
    <xf numFmtId="172" fontId="1" fillId="0" borderId="0" xfId="20" applyFont="1" applyFill="1" applyBorder="1" applyAlignment="1" applyProtection="1">
      <alignment horizontal="right"/>
      <protection hidden="1"/>
    </xf>
    <xf numFmtId="175" fontId="11" fillId="0" borderId="0" xfId="0" applyNumberFormat="1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/>
      <protection hidden="1"/>
    </xf>
    <xf numFmtId="174" fontId="8" fillId="0" borderId="1" xfId="2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5" xfId="0" applyFont="1" applyBorder="1" applyAlignment="1" applyProtection="1">
      <alignment horizontal="right"/>
      <protection hidden="1"/>
    </xf>
    <xf numFmtId="172" fontId="41" fillId="7" borderId="0" xfId="20" applyFont="1" applyFill="1" applyBorder="1" applyAlignment="1" applyProtection="1">
      <alignment horizontal="left"/>
      <protection hidden="1"/>
    </xf>
    <xf numFmtId="172" fontId="3" fillId="7" borderId="0" xfId="0" applyNumberFormat="1" applyFont="1" applyFill="1" applyBorder="1" applyAlignment="1" applyProtection="1">
      <alignment/>
      <protection hidden="1"/>
    </xf>
    <xf numFmtId="172" fontId="4" fillId="0" borderId="0" xfId="0" applyNumberFormat="1" applyFont="1" applyFill="1" applyBorder="1" applyAlignment="1" applyProtection="1">
      <alignment/>
      <protection hidden="1"/>
    </xf>
    <xf numFmtId="172" fontId="27" fillId="0" borderId="0" xfId="20" applyFont="1" applyFill="1" applyBorder="1" applyAlignment="1" applyProtection="1">
      <alignment horizontal="right"/>
      <protection hidden="1"/>
    </xf>
    <xf numFmtId="172" fontId="27" fillId="0" borderId="0" xfId="20" applyFont="1" applyFill="1" applyBorder="1" applyAlignment="1" applyProtection="1">
      <alignment horizontal="left"/>
      <protection hidden="1"/>
    </xf>
    <xf numFmtId="9" fontId="27" fillId="0" borderId="0" xfId="0" applyNumberFormat="1" applyFont="1" applyAlignment="1" applyProtection="1">
      <alignment horizontal="left"/>
      <protection hidden="1"/>
    </xf>
    <xf numFmtId="172" fontId="27" fillId="7" borderId="0" xfId="20" applyFont="1" applyFill="1" applyBorder="1" applyAlignment="1" applyProtection="1">
      <alignment horizontal="left"/>
      <protection hidden="1"/>
    </xf>
    <xf numFmtId="172" fontId="4" fillId="7" borderId="0" xfId="0" applyNumberFormat="1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174" fontId="35" fillId="0" borderId="0" xfId="0" applyNumberFormat="1" applyFont="1" applyFill="1" applyBorder="1" applyAlignment="1" applyProtection="1">
      <alignment horizontal="center"/>
      <protection hidden="1"/>
    </xf>
    <xf numFmtId="172" fontId="27" fillId="0" borderId="0" xfId="0" applyNumberFormat="1" applyFont="1" applyFill="1" applyBorder="1" applyAlignment="1" applyProtection="1">
      <alignment horizontal="center"/>
      <protection hidden="1"/>
    </xf>
    <xf numFmtId="172" fontId="4" fillId="7" borderId="0" xfId="0" applyNumberFormat="1" applyFont="1" applyFill="1" applyBorder="1" applyAlignment="1" applyProtection="1">
      <alignment horizontal="left"/>
      <protection hidden="1"/>
    </xf>
    <xf numFmtId="172" fontId="27" fillId="0" borderId="0" xfId="0" applyNumberFormat="1" applyFont="1" applyFill="1" applyBorder="1" applyAlignment="1" applyProtection="1">
      <alignment horizontal="right"/>
      <protection hidden="1"/>
    </xf>
    <xf numFmtId="172" fontId="27" fillId="0" borderId="0" xfId="0" applyNumberFormat="1" applyFont="1" applyFill="1" applyBorder="1" applyAlignment="1" applyProtection="1">
      <alignment horizontal="left"/>
      <protection hidden="1"/>
    </xf>
    <xf numFmtId="49" fontId="27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172" fontId="15" fillId="0" borderId="0" xfId="20" applyFont="1" applyFill="1" applyBorder="1" applyAlignment="1" applyProtection="1">
      <alignment horizontal="center"/>
      <protection hidden="1"/>
    </xf>
    <xf numFmtId="172" fontId="4" fillId="0" borderId="5" xfId="20" applyFont="1" applyFill="1" applyBorder="1" applyProtection="1">
      <alignment/>
      <protection hidden="1"/>
    </xf>
    <xf numFmtId="49" fontId="22" fillId="0" borderId="0" xfId="20" applyNumberFormat="1" applyFont="1" applyFill="1" applyBorder="1" applyAlignment="1" applyProtection="1">
      <alignment horizontal="center" vertical="center" wrapText="1"/>
      <protection hidden="1"/>
    </xf>
    <xf numFmtId="172" fontId="22" fillId="0" borderId="0" xfId="20" applyFont="1" applyFill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/>
      <protection hidden="1"/>
    </xf>
    <xf numFmtId="3" fontId="29" fillId="6" borderId="1" xfId="20" applyNumberFormat="1" applyFont="1" applyFill="1" applyBorder="1" applyAlignment="1" applyProtection="1">
      <alignment horizontal="center"/>
      <protection hidden="1"/>
    </xf>
    <xf numFmtId="3" fontId="15" fillId="0" borderId="0" xfId="20" applyNumberFormat="1" applyFont="1" applyFill="1" applyBorder="1" applyAlignment="1" applyProtection="1">
      <alignment horizontal="center"/>
      <protection hidden="1"/>
    </xf>
    <xf numFmtId="174" fontId="4" fillId="0" borderId="0" xfId="20" applyNumberFormat="1" applyFont="1" applyFill="1" applyBorder="1" applyAlignment="1" applyProtection="1">
      <alignment horizontal="center"/>
      <protection hidden="1"/>
    </xf>
    <xf numFmtId="3" fontId="23" fillId="0" borderId="9" xfId="0" applyNumberFormat="1" applyFont="1" applyFill="1" applyBorder="1" applyAlignment="1" applyProtection="1">
      <alignment horizontal="left"/>
      <protection hidden="1"/>
    </xf>
    <xf numFmtId="3" fontId="23" fillId="0" borderId="0" xfId="0" applyNumberFormat="1" applyFont="1" applyFill="1" applyBorder="1" applyAlignment="1" applyProtection="1">
      <alignment horizontal="left"/>
      <protection hidden="1"/>
    </xf>
    <xf numFmtId="174" fontId="29" fillId="0" borderId="0" xfId="20" applyNumberFormat="1" applyFont="1" applyFill="1" applyBorder="1" applyAlignment="1" applyProtection="1">
      <alignment horizontal="left"/>
      <protection hidden="1"/>
    </xf>
    <xf numFmtId="174" fontId="29" fillId="0" borderId="0" xfId="20" applyNumberFormat="1" applyFont="1" applyFill="1" applyBorder="1" applyAlignment="1" applyProtection="1">
      <alignment horizontal="right"/>
      <protection hidden="1"/>
    </xf>
    <xf numFmtId="174" fontId="10" fillId="0" borderId="0" xfId="20" applyNumberFormat="1" applyFont="1" applyFill="1" applyBorder="1" applyAlignment="1" applyProtection="1">
      <alignment horizontal="center"/>
      <protection hidden="1"/>
    </xf>
    <xf numFmtId="2" fontId="10" fillId="0" borderId="0" xfId="20" applyNumberFormat="1" applyFont="1" applyFill="1" applyBorder="1" applyProtection="1">
      <alignment/>
      <protection hidden="1"/>
    </xf>
    <xf numFmtId="3" fontId="10" fillId="0" borderId="0" xfId="20" applyNumberFormat="1" applyFont="1" applyFill="1" applyBorder="1" applyProtection="1">
      <alignment/>
      <protection hidden="1"/>
    </xf>
    <xf numFmtId="174" fontId="29" fillId="0" borderId="5" xfId="20" applyNumberFormat="1" applyFont="1" applyFill="1" applyBorder="1" applyAlignment="1" applyProtection="1">
      <alignment horizontal="right"/>
      <protection hidden="1"/>
    </xf>
    <xf numFmtId="3" fontId="4" fillId="0" borderId="0" xfId="20" applyNumberFormat="1" applyFont="1" applyFill="1" applyBorder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174" fontId="4" fillId="0" borderId="0" xfId="0" applyNumberFormat="1" applyFont="1" applyFill="1" applyAlignment="1" applyProtection="1">
      <alignment horizontal="right"/>
      <protection hidden="1"/>
    </xf>
    <xf numFmtId="174" fontId="17" fillId="0" borderId="10" xfId="20" applyNumberFormat="1" applyFont="1" applyFill="1" applyBorder="1" applyAlignment="1" applyProtection="1">
      <alignment horizontal="left" vertical="center"/>
      <protection hidden="1"/>
    </xf>
    <xf numFmtId="174" fontId="4" fillId="0" borderId="11" xfId="20" applyNumberFormat="1" applyFont="1" applyFill="1" applyBorder="1" applyAlignment="1" applyProtection="1">
      <alignment horizontal="left"/>
      <protection hidden="1"/>
    </xf>
    <xf numFmtId="174" fontId="29" fillId="0" borderId="11" xfId="20" applyNumberFormat="1" applyFont="1" applyFill="1" applyBorder="1" applyAlignment="1" applyProtection="1">
      <alignment horizontal="left"/>
      <protection hidden="1"/>
    </xf>
    <xf numFmtId="174" fontId="29" fillId="0" borderId="11" xfId="20" applyNumberFormat="1" applyFont="1" applyFill="1" applyBorder="1" applyAlignment="1" applyProtection="1">
      <alignment horizontal="right"/>
      <protection hidden="1"/>
    </xf>
    <xf numFmtId="174" fontId="10" fillId="0" borderId="11" xfId="2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2" fontId="10" fillId="0" borderId="11" xfId="20" applyNumberFormat="1" applyFont="1" applyFill="1" applyBorder="1" applyProtection="1">
      <alignment/>
      <protection hidden="1"/>
    </xf>
    <xf numFmtId="3" fontId="10" fillId="0" borderId="11" xfId="20" applyNumberFormat="1" applyFont="1" applyFill="1" applyBorder="1" applyProtection="1">
      <alignment/>
      <protection hidden="1"/>
    </xf>
    <xf numFmtId="174" fontId="29" fillId="0" borderId="12" xfId="20" applyNumberFormat="1" applyFont="1" applyFill="1" applyBorder="1" applyAlignment="1" applyProtection="1">
      <alignment horizontal="right"/>
      <protection hidden="1"/>
    </xf>
    <xf numFmtId="174" fontId="4" fillId="0" borderId="13" xfId="20" applyNumberFormat="1" applyFont="1" applyFill="1" applyBorder="1" applyAlignment="1" applyProtection="1">
      <alignment horizontal="left" vertical="top"/>
      <protection hidden="1"/>
    </xf>
    <xf numFmtId="174" fontId="4" fillId="0" borderId="0" xfId="2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174" fontId="29" fillId="0" borderId="14" xfId="20" applyNumberFormat="1" applyFont="1" applyFill="1" applyBorder="1" applyAlignment="1" applyProtection="1">
      <alignment horizontal="right"/>
      <protection hidden="1"/>
    </xf>
    <xf numFmtId="181" fontId="17" fillId="0" borderId="0" xfId="0" applyNumberFormat="1" applyFont="1" applyFill="1" applyAlignment="1" applyProtection="1">
      <alignment horizontal="right"/>
      <protection hidden="1"/>
    </xf>
    <xf numFmtId="181" fontId="40" fillId="0" borderId="13" xfId="0" applyNumberFormat="1" applyFont="1" applyFill="1" applyBorder="1" applyAlignment="1" applyProtection="1">
      <alignment/>
      <protection hidden="1"/>
    </xf>
    <xf numFmtId="3" fontId="40" fillId="0" borderId="0" xfId="0" applyNumberFormat="1" applyFont="1" applyFill="1" applyBorder="1" applyAlignment="1" applyProtection="1">
      <alignment horizontal="left"/>
      <protection hidden="1"/>
    </xf>
    <xf numFmtId="174" fontId="11" fillId="0" borderId="0" xfId="20" applyNumberFormat="1" applyFont="1" applyFill="1" applyBorder="1" applyAlignment="1" applyProtection="1">
      <alignment horizontal="left"/>
      <protection hidden="1"/>
    </xf>
    <xf numFmtId="174" fontId="11" fillId="0" borderId="14" xfId="2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3" fontId="40" fillId="0" borderId="13" xfId="0" applyNumberFormat="1" applyFont="1" applyFill="1" applyBorder="1" applyAlignment="1" applyProtection="1">
      <alignment/>
      <protection hidden="1"/>
    </xf>
    <xf numFmtId="174" fontId="11" fillId="0" borderId="0" xfId="0" applyNumberFormat="1" applyFont="1" applyFill="1" applyAlignment="1" applyProtection="1">
      <alignment horizontal="left"/>
      <protection hidden="1"/>
    </xf>
    <xf numFmtId="3" fontId="23" fillId="0" borderId="0" xfId="0" applyNumberFormat="1" applyFont="1" applyFill="1" applyBorder="1" applyAlignment="1" applyProtection="1">
      <alignment horizontal="left"/>
      <protection hidden="1"/>
    </xf>
    <xf numFmtId="3" fontId="4" fillId="8" borderId="0" xfId="20" applyNumberFormat="1" applyFont="1" applyFill="1" applyBorder="1" applyProtection="1">
      <alignment/>
      <protection hidden="1"/>
    </xf>
    <xf numFmtId="4" fontId="4" fillId="8" borderId="0" xfId="20" applyNumberFormat="1" applyFont="1" applyFill="1" applyBorder="1" applyProtection="1">
      <alignment/>
      <protection hidden="1"/>
    </xf>
    <xf numFmtId="3" fontId="40" fillId="0" borderId="15" xfId="0" applyNumberFormat="1" applyFont="1" applyFill="1" applyBorder="1" applyAlignment="1" applyProtection="1">
      <alignment/>
      <protection hidden="1"/>
    </xf>
    <xf numFmtId="3" fontId="40" fillId="0" borderId="16" xfId="0" applyNumberFormat="1" applyFont="1" applyFill="1" applyBorder="1" applyAlignment="1" applyProtection="1">
      <alignment horizontal="left"/>
      <protection hidden="1"/>
    </xf>
    <xf numFmtId="174" fontId="11" fillId="0" borderId="16" xfId="20" applyNumberFormat="1" applyFont="1" applyFill="1" applyBorder="1" applyAlignment="1" applyProtection="1">
      <alignment horizontal="left"/>
      <protection hidden="1"/>
    </xf>
    <xf numFmtId="174" fontId="4" fillId="0" borderId="16" xfId="20" applyNumberFormat="1" applyFont="1" applyFill="1" applyBorder="1" applyAlignment="1" applyProtection="1">
      <alignment horizontal="left"/>
      <protection hidden="1"/>
    </xf>
    <xf numFmtId="174" fontId="10" fillId="0" borderId="16" xfId="20" applyNumberFormat="1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2" fontId="10" fillId="0" borderId="16" xfId="20" applyNumberFormat="1" applyFont="1" applyFill="1" applyBorder="1" applyProtection="1">
      <alignment/>
      <protection hidden="1"/>
    </xf>
    <xf numFmtId="3" fontId="10" fillId="0" borderId="16" xfId="20" applyNumberFormat="1" applyFont="1" applyFill="1" applyBorder="1" applyProtection="1">
      <alignment/>
      <protection hidden="1"/>
    </xf>
    <xf numFmtId="174" fontId="11" fillId="0" borderId="17" xfId="20" applyNumberFormat="1" applyFont="1" applyFill="1" applyBorder="1" applyAlignment="1" applyProtection="1">
      <alignment horizontal="right"/>
      <protection hidden="1"/>
    </xf>
    <xf numFmtId="3" fontId="23" fillId="0" borderId="1" xfId="0" applyNumberFormat="1" applyFont="1" applyFill="1" applyBorder="1" applyAlignment="1" applyProtection="1">
      <alignment/>
      <protection hidden="1"/>
    </xf>
    <xf numFmtId="174" fontId="17" fillId="9" borderId="10" xfId="20" applyNumberFormat="1" applyFont="1" applyFill="1" applyBorder="1" applyAlignment="1" applyProtection="1">
      <alignment horizontal="left" vertical="center"/>
      <protection hidden="1"/>
    </xf>
    <xf numFmtId="174" fontId="4" fillId="9" borderId="11" xfId="20" applyNumberFormat="1" applyFont="1" applyFill="1" applyBorder="1" applyAlignment="1" applyProtection="1">
      <alignment horizontal="left"/>
      <protection hidden="1"/>
    </xf>
    <xf numFmtId="174" fontId="29" fillId="9" borderId="11" xfId="20" applyNumberFormat="1" applyFont="1" applyFill="1" applyBorder="1" applyAlignment="1" applyProtection="1">
      <alignment horizontal="left"/>
      <protection hidden="1"/>
    </xf>
    <xf numFmtId="174" fontId="29" fillId="9" borderId="11" xfId="20" applyNumberFormat="1" applyFont="1" applyFill="1" applyBorder="1" applyAlignment="1" applyProtection="1">
      <alignment horizontal="right"/>
      <protection hidden="1"/>
    </xf>
    <xf numFmtId="174" fontId="10" fillId="9" borderId="11" xfId="20" applyNumberFormat="1" applyFont="1" applyFill="1" applyBorder="1" applyAlignment="1" applyProtection="1">
      <alignment horizontal="center"/>
      <protection hidden="1"/>
    </xf>
    <xf numFmtId="0" fontId="0" fillId="9" borderId="11" xfId="0" applyFill="1" applyBorder="1" applyAlignment="1" applyProtection="1">
      <alignment/>
      <protection hidden="1"/>
    </xf>
    <xf numFmtId="2" fontId="10" fillId="9" borderId="11" xfId="20" applyNumberFormat="1" applyFont="1" applyFill="1" applyBorder="1" applyProtection="1">
      <alignment/>
      <protection hidden="1"/>
    </xf>
    <xf numFmtId="3" fontId="10" fillId="9" borderId="11" xfId="20" applyNumberFormat="1" applyFont="1" applyFill="1" applyBorder="1" applyProtection="1">
      <alignment/>
      <protection hidden="1"/>
    </xf>
    <xf numFmtId="174" fontId="29" fillId="9" borderId="12" xfId="20" applyNumberFormat="1" applyFont="1" applyFill="1" applyBorder="1" applyAlignment="1" applyProtection="1">
      <alignment horizontal="right"/>
      <protection hidden="1"/>
    </xf>
    <xf numFmtId="174" fontId="4" fillId="9" borderId="13" xfId="20" applyNumberFormat="1" applyFont="1" applyFill="1" applyBorder="1" applyAlignment="1" applyProtection="1">
      <alignment horizontal="left" vertical="top"/>
      <protection hidden="1"/>
    </xf>
    <xf numFmtId="174" fontId="4" fillId="9" borderId="0" xfId="20" applyNumberFormat="1" applyFont="1" applyFill="1" applyBorder="1" applyAlignment="1" applyProtection="1">
      <alignment horizontal="left"/>
      <protection hidden="1"/>
    </xf>
    <xf numFmtId="174" fontId="29" fillId="9" borderId="0" xfId="20" applyNumberFormat="1" applyFont="1" applyFill="1" applyBorder="1" applyAlignment="1" applyProtection="1">
      <alignment horizontal="left"/>
      <protection hidden="1"/>
    </xf>
    <xf numFmtId="174" fontId="29" fillId="9" borderId="0" xfId="20" applyNumberFormat="1" applyFont="1" applyFill="1" applyBorder="1" applyAlignment="1" applyProtection="1">
      <alignment horizontal="right"/>
      <protection hidden="1"/>
    </xf>
    <xf numFmtId="174" fontId="10" fillId="9" borderId="0" xfId="20" applyNumberFormat="1" applyFont="1" applyFill="1" applyBorder="1" applyAlignment="1" applyProtection="1">
      <alignment horizontal="center"/>
      <protection hidden="1"/>
    </xf>
    <xf numFmtId="0" fontId="0" fillId="9" borderId="0" xfId="0" applyFill="1" applyBorder="1" applyAlignment="1" applyProtection="1">
      <alignment/>
      <protection hidden="1"/>
    </xf>
    <xf numFmtId="2" fontId="10" fillId="9" borderId="0" xfId="20" applyNumberFormat="1" applyFont="1" applyFill="1" applyBorder="1" applyProtection="1">
      <alignment/>
      <protection hidden="1"/>
    </xf>
    <xf numFmtId="3" fontId="10" fillId="9" borderId="0" xfId="20" applyNumberFormat="1" applyFont="1" applyFill="1" applyBorder="1" applyProtection="1">
      <alignment/>
      <protection hidden="1"/>
    </xf>
    <xf numFmtId="174" fontId="29" fillId="9" borderId="14" xfId="20" applyNumberFormat="1" applyFont="1" applyFill="1" applyBorder="1" applyAlignment="1" applyProtection="1">
      <alignment horizontal="right"/>
      <protection hidden="1"/>
    </xf>
    <xf numFmtId="181" fontId="4" fillId="0" borderId="0" xfId="0" applyNumberFormat="1" applyFont="1" applyFill="1" applyAlignment="1" applyProtection="1">
      <alignment horizontal="right"/>
      <protection hidden="1"/>
    </xf>
    <xf numFmtId="172" fontId="4" fillId="0" borderId="0" xfId="20" applyFont="1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49" fontId="7" fillId="0" borderId="5" xfId="0" applyNumberFormat="1" applyFont="1" applyBorder="1" applyAlignment="1" applyProtection="1">
      <alignment horizontal="right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1" fontId="10" fillId="0" borderId="0" xfId="0" applyNumberFormat="1" applyFont="1" applyBorder="1" applyAlignment="1" applyProtection="1">
      <alignment/>
      <protection hidden="1"/>
    </xf>
    <xf numFmtId="1" fontId="7" fillId="0" borderId="5" xfId="0" applyNumberFormat="1" applyFont="1" applyBorder="1" applyAlignment="1" applyProtection="1">
      <alignment horizontal="right"/>
      <protection hidden="1"/>
    </xf>
    <xf numFmtId="2" fontId="4" fillId="0" borderId="0" xfId="20" applyNumberFormat="1" applyFont="1" applyFill="1" applyBorder="1" applyProtection="1">
      <alignment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/>
      <protection hidden="1"/>
    </xf>
    <xf numFmtId="172" fontId="11" fillId="6" borderId="0" xfId="20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/>
      <protection hidden="1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/>
      <protection hidden="1"/>
    </xf>
    <xf numFmtId="2" fontId="4" fillId="6" borderId="5" xfId="20" applyNumberFormat="1" applyFont="1" applyFill="1" applyBorder="1" applyProtection="1">
      <alignment/>
      <protection hidden="1"/>
    </xf>
    <xf numFmtId="1" fontId="7" fillId="6" borderId="0" xfId="20" applyNumberFormat="1" applyFont="1" applyFill="1" applyBorder="1" applyAlignment="1" applyProtection="1">
      <alignment/>
      <protection hidden="1"/>
    </xf>
    <xf numFmtId="172" fontId="4" fillId="6" borderId="0" xfId="20" applyFont="1" applyFill="1" applyBorder="1" applyAlignment="1" applyProtection="1">
      <alignment horizontal="center"/>
      <protection hidden="1"/>
    </xf>
    <xf numFmtId="3" fontId="10" fillId="6" borderId="0" xfId="20" applyNumberFormat="1" applyFont="1" applyFill="1" applyBorder="1" applyProtection="1">
      <alignment/>
      <protection hidden="1"/>
    </xf>
    <xf numFmtId="2" fontId="10" fillId="6" borderId="0" xfId="20" applyNumberFormat="1" applyFont="1" applyFill="1" applyBorder="1" applyProtection="1">
      <alignment/>
      <protection hidden="1"/>
    </xf>
    <xf numFmtId="1" fontId="10" fillId="6" borderId="0" xfId="20" applyNumberFormat="1" applyFont="1" applyFill="1" applyBorder="1" applyProtection="1">
      <alignment/>
      <protection hidden="1"/>
    </xf>
    <xf numFmtId="3" fontId="23" fillId="0" borderId="1" xfId="0" applyNumberFormat="1" applyFont="1" applyFill="1" applyBorder="1" applyAlignment="1" applyProtection="1">
      <alignment/>
      <protection hidden="1"/>
    </xf>
    <xf numFmtId="2" fontId="10" fillId="6" borderId="0" xfId="19" applyNumberFormat="1" applyFont="1" applyFill="1" applyBorder="1" applyProtection="1">
      <alignment/>
      <protection hidden="1"/>
    </xf>
    <xf numFmtId="4" fontId="4" fillId="6" borderId="5" xfId="20" applyNumberFormat="1" applyFont="1" applyFill="1" applyBorder="1" applyProtection="1">
      <alignment/>
      <protection hidden="1"/>
    </xf>
    <xf numFmtId="2" fontId="10" fillId="0" borderId="0" xfId="19" applyNumberFormat="1" applyFont="1" applyFill="1" applyBorder="1" applyProtection="1">
      <alignment/>
      <protection hidden="1"/>
    </xf>
    <xf numFmtId="4" fontId="4" fillId="0" borderId="5" xfId="20" applyNumberFormat="1" applyFont="1" applyFill="1" applyBorder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hidden="1"/>
    </xf>
    <xf numFmtId="172" fontId="4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3" fontId="21" fillId="0" borderId="0" xfId="20" applyNumberFormat="1" applyFont="1" applyFill="1" applyBorder="1" applyProtection="1">
      <alignment/>
      <protection hidden="1"/>
    </xf>
    <xf numFmtId="172" fontId="4" fillId="0" borderId="0" xfId="20" applyFont="1" applyBorder="1" applyAlignment="1" applyProtection="1">
      <alignment horizontal="left"/>
      <protection hidden="1"/>
    </xf>
    <xf numFmtId="49" fontId="13" fillId="0" borderId="0" xfId="0" applyNumberFormat="1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4" fontId="1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39" fillId="0" borderId="0" xfId="17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17" applyFont="1" applyAlignment="1" applyProtection="1">
      <alignment horizontal="right"/>
      <protection hidden="1"/>
    </xf>
    <xf numFmtId="0" fontId="38" fillId="0" borderId="0" xfId="0" applyFont="1" applyAlignment="1" applyProtection="1">
      <alignment/>
      <protection hidden="1"/>
    </xf>
    <xf numFmtId="0" fontId="7" fillId="0" borderId="0" xfId="17" applyFont="1" applyAlignment="1" applyProtection="1">
      <alignment/>
      <protection hidden="1"/>
    </xf>
    <xf numFmtId="0" fontId="19" fillId="0" borderId="0" xfId="17" applyAlignment="1" applyProtection="1">
      <alignment/>
      <protection hidden="1"/>
    </xf>
    <xf numFmtId="0" fontId="51" fillId="5" borderId="0" xfId="20" applyNumberFormat="1" applyFont="1" applyFill="1" applyBorder="1" applyAlignment="1" applyProtection="1">
      <alignment horizontal="left"/>
      <protection locked="0"/>
    </xf>
    <xf numFmtId="172" fontId="6" fillId="0" borderId="0" xfId="20" applyFont="1" applyFill="1" applyBorder="1" applyAlignment="1" applyProtection="1">
      <alignment horizontal="left"/>
      <protection hidden="1"/>
    </xf>
    <xf numFmtId="172" fontId="7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49" fontId="7" fillId="0" borderId="0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174" fontId="4" fillId="0" borderId="0" xfId="0" applyNumberFormat="1" applyFont="1" applyAlignment="1" applyProtection="1">
      <alignment horizontal="center"/>
      <protection hidden="1"/>
    </xf>
    <xf numFmtId="172" fontId="11" fillId="0" borderId="0" xfId="20" applyFont="1" applyFill="1" applyBorder="1" applyAlignment="1" applyProtection="1">
      <alignment horizontal="left"/>
      <protection hidden="1"/>
    </xf>
    <xf numFmtId="3" fontId="32" fillId="0" borderId="5" xfId="0" applyNumberFormat="1" applyFont="1" applyFill="1" applyBorder="1" applyAlignment="1" applyProtection="1">
      <alignment horizontal="left"/>
      <protection hidden="1"/>
    </xf>
    <xf numFmtId="172" fontId="30" fillId="0" borderId="5" xfId="20" applyFont="1" applyFill="1" applyBorder="1" applyAlignment="1" applyProtection="1">
      <alignment horizontal="left"/>
      <protection hidden="1"/>
    </xf>
    <xf numFmtId="172" fontId="31" fillId="0" borderId="5" xfId="20" applyFont="1" applyFill="1" applyBorder="1" applyAlignment="1" applyProtection="1">
      <alignment horizontal="left"/>
      <protection hidden="1"/>
    </xf>
    <xf numFmtId="1" fontId="7" fillId="0" borderId="0" xfId="20" applyNumberFormat="1" applyFont="1" applyFill="1" applyBorder="1" applyAlignment="1" applyProtection="1">
      <alignment/>
      <protection hidden="1"/>
    </xf>
    <xf numFmtId="172" fontId="30" fillId="7" borderId="18" xfId="20" applyFont="1" applyFill="1" applyBorder="1" applyAlignment="1" applyProtection="1">
      <alignment horizontal="left"/>
      <protection hidden="1"/>
    </xf>
    <xf numFmtId="172" fontId="31" fillId="7" borderId="19" xfId="20" applyFon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172" fontId="13" fillId="0" borderId="21" xfId="20" applyFont="1" applyFill="1" applyBorder="1" applyProtection="1">
      <alignment/>
      <protection hidden="1"/>
    </xf>
    <xf numFmtId="1" fontId="13" fillId="0" borderId="21" xfId="20" applyNumberFormat="1" applyFont="1" applyFill="1" applyBorder="1" applyAlignment="1" applyProtection="1">
      <alignment/>
      <protection hidden="1"/>
    </xf>
    <xf numFmtId="172" fontId="13" fillId="0" borderId="21" xfId="20" applyFont="1" applyFill="1" applyBorder="1" applyAlignment="1" applyProtection="1">
      <alignment horizontal="center"/>
      <protection hidden="1"/>
    </xf>
    <xf numFmtId="3" fontId="13" fillId="0" borderId="21" xfId="20" applyNumberFormat="1" applyFont="1" applyFill="1" applyBorder="1" applyProtection="1">
      <alignment/>
      <protection hidden="1"/>
    </xf>
    <xf numFmtId="2" fontId="13" fillId="0" borderId="21" xfId="19" applyNumberFormat="1" applyFont="1" applyFill="1" applyBorder="1" applyProtection="1">
      <alignment/>
      <protection hidden="1"/>
    </xf>
    <xf numFmtId="4" fontId="13" fillId="0" borderId="22" xfId="20" applyNumberFormat="1" applyFont="1" applyFill="1" applyBorder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8" fillId="3" borderId="0" xfId="0" applyFont="1" applyFill="1" applyAlignment="1" applyProtection="1">
      <alignment/>
      <protection hidden="1"/>
    </xf>
    <xf numFmtId="0" fontId="7" fillId="3" borderId="0" xfId="17" applyFont="1" applyFill="1" applyAlignment="1" applyProtection="1">
      <alignment horizontal="right"/>
      <protection hidden="1"/>
    </xf>
    <xf numFmtId="0" fontId="14" fillId="3" borderId="0" xfId="0" applyFont="1" applyFill="1" applyBorder="1" applyAlignment="1" applyProtection="1">
      <alignment/>
      <protection hidden="1"/>
    </xf>
    <xf numFmtId="172" fontId="29" fillId="3" borderId="1" xfId="20" applyFont="1" applyFill="1" applyBorder="1" applyAlignment="1" applyProtection="1">
      <alignment horizontal="center"/>
      <protection hidden="1"/>
    </xf>
    <xf numFmtId="172" fontId="15" fillId="3" borderId="0" xfId="20" applyFont="1" applyFill="1" applyBorder="1" applyAlignment="1" applyProtection="1">
      <alignment horizontal="center"/>
      <protection hidden="1"/>
    </xf>
    <xf numFmtId="174" fontId="9" fillId="3" borderId="0" xfId="20" applyNumberFormat="1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172" fontId="4" fillId="3" borderId="0" xfId="20" applyFont="1" applyFill="1" applyBorder="1" applyProtection="1">
      <alignment/>
      <protection hidden="1"/>
    </xf>
    <xf numFmtId="172" fontId="4" fillId="3" borderId="5" xfId="20" applyFont="1" applyFill="1" applyBorder="1" applyProtection="1">
      <alignment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172" fontId="50" fillId="3" borderId="0" xfId="20" applyFont="1" applyFill="1" applyBorder="1" applyAlignment="1" applyProtection="1">
      <alignment horizontal="center"/>
      <protection hidden="1"/>
    </xf>
    <xf numFmtId="174" fontId="4" fillId="0" borderId="0" xfId="20" applyNumberFormat="1" applyFont="1" applyFill="1" applyBorder="1" applyProtection="1">
      <alignment/>
      <protection hidden="1"/>
    </xf>
    <xf numFmtId="2" fontId="4" fillId="0" borderId="0" xfId="19" applyNumberFormat="1" applyFont="1" applyFill="1" applyBorder="1" applyProtection="1">
      <alignment/>
      <protection hidden="1"/>
    </xf>
    <xf numFmtId="172" fontId="1" fillId="7" borderId="23" xfId="20" applyFont="1" applyFill="1" applyBorder="1" applyProtection="1">
      <alignment/>
      <protection hidden="1"/>
    </xf>
    <xf numFmtId="172" fontId="52" fillId="0" borderId="0" xfId="20" applyFont="1" applyFill="1" applyBorder="1" applyAlignment="1" applyProtection="1">
      <alignment horizontal="right" vertical="top"/>
      <protection hidden="1"/>
    </xf>
    <xf numFmtId="0" fontId="0" fillId="0" borderId="1" xfId="0" applyBorder="1" applyAlignment="1">
      <alignment/>
    </xf>
    <xf numFmtId="175" fontId="52" fillId="5" borderId="0" xfId="20" applyNumberFormat="1" applyFont="1" applyFill="1" applyBorder="1" applyProtection="1">
      <alignment/>
      <protection locked="0"/>
    </xf>
    <xf numFmtId="174" fontId="25" fillId="0" borderId="1" xfId="20" applyNumberFormat="1" applyFont="1" applyFill="1" applyBorder="1" applyAlignment="1" applyProtection="1">
      <alignment horizontal="left"/>
      <protection hidden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al_HomorFűt_alap" xfId="19"/>
    <cellStyle name="Normal_HomorVíz_alap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62</xdr:row>
      <xdr:rowOff>114300</xdr:rowOff>
    </xdr:from>
    <xdr:to>
      <xdr:col>10</xdr:col>
      <xdr:colOff>295275</xdr:colOff>
      <xdr:row>66</xdr:row>
      <xdr:rowOff>142875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612582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65</xdr:row>
      <xdr:rowOff>0</xdr:rowOff>
    </xdr:from>
    <xdr:to>
      <xdr:col>7</xdr:col>
      <xdr:colOff>371475</xdr:colOff>
      <xdr:row>68</xdr:row>
      <xdr:rowOff>85725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649730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66</xdr:row>
      <xdr:rowOff>76200</xdr:rowOff>
    </xdr:from>
    <xdr:to>
      <xdr:col>9</xdr:col>
      <xdr:colOff>771525</xdr:colOff>
      <xdr:row>70</xdr:row>
      <xdr:rowOff>85725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167354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51</xdr:row>
      <xdr:rowOff>28575</xdr:rowOff>
    </xdr:from>
    <xdr:to>
      <xdr:col>10</xdr:col>
      <xdr:colOff>295275</xdr:colOff>
      <xdr:row>55</xdr:row>
      <xdr:rowOff>123825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14020800"/>
          <a:ext cx="1571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304800</xdr:rowOff>
    </xdr:from>
    <xdr:to>
      <xdr:col>4</xdr:col>
      <xdr:colOff>685800</xdr:colOff>
      <xdr:row>4</xdr:row>
      <xdr:rowOff>190500</xdr:rowOff>
    </xdr:to>
    <xdr:pic>
      <xdr:nvPicPr>
        <xdr:cNvPr id="5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75247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</xdr:row>
      <xdr:rowOff>304800</xdr:rowOff>
    </xdr:from>
    <xdr:to>
      <xdr:col>10</xdr:col>
      <xdr:colOff>0</xdr:colOff>
      <xdr:row>4</xdr:row>
      <xdr:rowOff>190500</xdr:rowOff>
    </xdr:to>
    <xdr:pic>
      <xdr:nvPicPr>
        <xdr:cNvPr id="6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752475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38</xdr:row>
      <xdr:rowOff>28575</xdr:rowOff>
    </xdr:from>
    <xdr:to>
      <xdr:col>10</xdr:col>
      <xdr:colOff>314325</xdr:colOff>
      <xdr:row>45</xdr:row>
      <xdr:rowOff>47625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11791950"/>
          <a:ext cx="1352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al.hu/" TargetMode="External" /><Relationship Id="rId2" Type="http://schemas.openxmlformats.org/officeDocument/2006/relationships/hyperlink" Target="http://www.homor.hu/" TargetMode="External" /><Relationship Id="rId3" Type="http://schemas.openxmlformats.org/officeDocument/2006/relationships/hyperlink" Target="http://www.homor.hu/" TargetMode="External" /><Relationship Id="rId4" Type="http://schemas.openxmlformats.org/officeDocument/2006/relationships/hyperlink" Target="mailto:kepviselet2@homor.hu" TargetMode="External" /><Relationship Id="rId5" Type="http://schemas.openxmlformats.org/officeDocument/2006/relationships/hyperlink" Target="http://www.homor.h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9"/>
  <sheetViews>
    <sheetView showZeros="0" tabSelected="1" zoomScale="112" zoomScaleNormal="112" zoomScaleSheetLayoutView="112" workbookViewId="0" topLeftCell="A1">
      <selection activeCell="H11" sqref="H11"/>
    </sheetView>
  </sheetViews>
  <sheetFormatPr defaultColWidth="9.00390625" defaultRowHeight="12.75"/>
  <cols>
    <col min="1" max="1" width="7.75390625" style="0" customWidth="1"/>
    <col min="2" max="2" width="1.75390625" style="0" customWidth="1"/>
    <col min="3" max="3" width="7.75390625" style="0" customWidth="1"/>
    <col min="4" max="4" width="3.75390625" style="0" customWidth="1"/>
    <col min="5" max="5" width="48.75390625" style="0" customWidth="1"/>
    <col min="6" max="6" width="10.75390625" style="0" customWidth="1"/>
    <col min="7" max="7" width="5.25390625" style="0" customWidth="1"/>
    <col min="8" max="8" width="7.75390625" style="0" customWidth="1"/>
    <col min="9" max="9" width="2.75390625" style="0" customWidth="1"/>
    <col min="10" max="10" width="10.75390625" style="0" customWidth="1"/>
    <col min="11" max="11" width="4.75390625" style="0" customWidth="1"/>
    <col min="12" max="12" width="1.75390625" style="0" customWidth="1"/>
    <col min="13" max="13" width="10.75390625" style="0" customWidth="1"/>
    <col min="14" max="14" width="8.375" style="0" customWidth="1"/>
    <col min="15" max="15" width="10.75390625" style="0" customWidth="1"/>
    <col min="16" max="16" width="2.75390625" style="0" customWidth="1"/>
    <col min="17" max="17" width="10.75390625" style="0" customWidth="1"/>
    <col min="18" max="23" width="5.75390625" style="0" customWidth="1"/>
    <col min="24" max="24" width="7.75390625" style="0" customWidth="1"/>
    <col min="25" max="25" width="8.75390625" style="0" customWidth="1"/>
    <col min="26" max="31" width="5.75390625" style="0" customWidth="1"/>
    <col min="32" max="32" width="1.75390625" style="0" customWidth="1"/>
  </cols>
  <sheetData>
    <row r="1" spans="1:25" ht="19.5" customHeight="1">
      <c r="A1" s="20"/>
      <c r="B1" s="20"/>
      <c r="C1" s="20" t="s">
        <v>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2" ht="15.75">
      <c r="A2" s="26" t="s">
        <v>6</v>
      </c>
      <c r="B2" s="15"/>
      <c r="C2" s="27"/>
      <c r="D2" s="28"/>
      <c r="E2" s="29"/>
      <c r="F2" s="30"/>
      <c r="G2" s="31"/>
      <c r="H2" s="31"/>
      <c r="I2" s="32"/>
      <c r="J2" s="33"/>
      <c r="K2" s="34"/>
      <c r="L2" s="51"/>
      <c r="M2" s="51"/>
      <c r="N2" s="53" t="s">
        <v>6</v>
      </c>
      <c r="O2" s="53" t="s">
        <v>6</v>
      </c>
      <c r="P2" s="54"/>
      <c r="Q2" s="55" t="s">
        <v>6</v>
      </c>
      <c r="R2" s="56"/>
      <c r="S2" s="56"/>
      <c r="T2" s="56"/>
      <c r="U2" s="56"/>
      <c r="V2" s="56"/>
      <c r="W2" s="56"/>
      <c r="X2" s="56"/>
      <c r="Y2" s="56"/>
      <c r="Z2" s="7"/>
      <c r="AA2" s="7"/>
      <c r="AB2" s="7"/>
      <c r="AC2" s="7"/>
      <c r="AD2" s="7"/>
      <c r="AE2" s="7"/>
      <c r="AF2" s="7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35.25">
      <c r="A3" s="15" t="s">
        <v>6</v>
      </c>
      <c r="B3" s="15"/>
      <c r="C3" s="57"/>
      <c r="D3" s="58"/>
      <c r="E3" s="59"/>
      <c r="F3" s="60"/>
      <c r="G3" s="60"/>
      <c r="H3" s="60"/>
      <c r="I3" s="60"/>
      <c r="J3" s="46"/>
      <c r="K3" s="61"/>
      <c r="L3" s="243"/>
      <c r="M3" s="243"/>
      <c r="N3" s="62"/>
      <c r="O3" s="63"/>
      <c r="P3" s="63"/>
      <c r="Q3" s="64"/>
      <c r="R3" s="63"/>
      <c r="S3" s="63"/>
      <c r="T3" s="63"/>
      <c r="U3" s="63"/>
      <c r="V3" s="63"/>
      <c r="W3" s="63"/>
      <c r="X3" s="63"/>
      <c r="Y3" s="56"/>
      <c r="Z3" s="7"/>
      <c r="AA3" s="7"/>
      <c r="AB3" s="7"/>
      <c r="AC3" s="7"/>
      <c r="AD3" s="7"/>
      <c r="AE3" s="7"/>
      <c r="AF3" s="7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35.25">
      <c r="A4" s="15"/>
      <c r="B4" s="15"/>
      <c r="C4" s="65"/>
      <c r="D4" s="58"/>
      <c r="E4" s="59" t="s">
        <v>6</v>
      </c>
      <c r="F4" s="60"/>
      <c r="G4" s="60"/>
      <c r="H4" s="60"/>
      <c r="I4" s="60"/>
      <c r="J4" s="60"/>
      <c r="K4" s="61"/>
      <c r="L4" s="243"/>
      <c r="M4" s="243"/>
      <c r="N4" s="62"/>
      <c r="O4" s="63"/>
      <c r="P4" s="63"/>
      <c r="Q4" s="64"/>
      <c r="R4" s="63"/>
      <c r="S4" s="63"/>
      <c r="T4" s="63"/>
      <c r="U4" s="63"/>
      <c r="V4" s="63"/>
      <c r="W4" s="63"/>
      <c r="X4" s="63"/>
      <c r="Y4" s="56"/>
      <c r="Z4" s="7"/>
      <c r="AA4" s="7"/>
      <c r="AB4" s="7"/>
      <c r="AC4" s="7"/>
      <c r="AD4" s="7"/>
      <c r="AE4" s="7"/>
      <c r="AF4" s="7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35.25">
      <c r="A5" s="15"/>
      <c r="B5" s="15"/>
      <c r="C5" s="57" t="s">
        <v>22</v>
      </c>
      <c r="D5" s="58"/>
      <c r="E5" s="59"/>
      <c r="F5" s="60"/>
      <c r="G5" s="60"/>
      <c r="H5" s="60"/>
      <c r="I5" s="60"/>
      <c r="J5" s="46" t="s">
        <v>22</v>
      </c>
      <c r="K5" s="61"/>
      <c r="L5" s="243"/>
      <c r="M5" s="243"/>
      <c r="N5" s="62"/>
      <c r="O5" s="63"/>
      <c r="P5" s="63"/>
      <c r="Q5" s="64"/>
      <c r="R5" s="63"/>
      <c r="S5" s="63"/>
      <c r="T5" s="63"/>
      <c r="U5" s="63"/>
      <c r="V5" s="63"/>
      <c r="W5" s="63"/>
      <c r="X5" s="63"/>
      <c r="Y5" s="56"/>
      <c r="Z5" s="7"/>
      <c r="AA5" s="7"/>
      <c r="AB5" s="7"/>
      <c r="AC5" s="7"/>
      <c r="AD5" s="7"/>
      <c r="AE5" s="7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35.25">
      <c r="A6" s="15"/>
      <c r="B6" s="15"/>
      <c r="C6" s="57"/>
      <c r="D6" s="58"/>
      <c r="E6" s="59"/>
      <c r="F6" s="60"/>
      <c r="G6" s="60"/>
      <c r="H6" s="60"/>
      <c r="I6" s="60"/>
      <c r="J6" s="46"/>
      <c r="K6" s="61"/>
      <c r="L6" s="243"/>
      <c r="M6" s="243"/>
      <c r="N6" s="62"/>
      <c r="O6" s="63"/>
      <c r="P6" s="63"/>
      <c r="Q6" s="64"/>
      <c r="R6" s="63"/>
      <c r="S6" s="63"/>
      <c r="T6" s="63"/>
      <c r="U6" s="63"/>
      <c r="V6" s="63"/>
      <c r="W6" s="63"/>
      <c r="X6" s="63"/>
      <c r="Y6" s="56"/>
      <c r="Z6" s="7"/>
      <c r="AA6" s="7"/>
      <c r="AB6" s="7"/>
      <c r="AC6" s="7"/>
      <c r="AD6" s="7"/>
      <c r="AE6" s="7"/>
      <c r="AF6" s="7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5.25">
      <c r="A7" s="15"/>
      <c r="B7" s="15"/>
      <c r="C7" s="57"/>
      <c r="D7" s="58"/>
      <c r="E7" s="59"/>
      <c r="F7" s="60"/>
      <c r="G7" s="60"/>
      <c r="H7" s="60"/>
      <c r="I7" s="60"/>
      <c r="J7" s="46"/>
      <c r="K7" s="61"/>
      <c r="L7" s="243"/>
      <c r="M7" s="243"/>
      <c r="N7" s="62"/>
      <c r="O7" s="63"/>
      <c r="P7" s="63"/>
      <c r="Q7" s="64"/>
      <c r="R7" s="63"/>
      <c r="S7" s="63"/>
      <c r="T7" s="63"/>
      <c r="U7" s="63"/>
      <c r="V7" s="63"/>
      <c r="W7" s="63"/>
      <c r="X7" s="63"/>
      <c r="Y7" s="56"/>
      <c r="Z7" s="7"/>
      <c r="AA7" s="7"/>
      <c r="AB7" s="7"/>
      <c r="AC7" s="7"/>
      <c r="AD7" s="7"/>
      <c r="AE7" s="7"/>
      <c r="AF7" s="7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35.25">
      <c r="A8" s="15"/>
      <c r="B8" s="15"/>
      <c r="C8" s="65"/>
      <c r="D8" s="58"/>
      <c r="E8" s="59"/>
      <c r="F8" s="60"/>
      <c r="G8" s="60"/>
      <c r="H8" s="60"/>
      <c r="I8" s="60"/>
      <c r="J8" s="60"/>
      <c r="K8" s="61"/>
      <c r="L8" s="243"/>
      <c r="M8" s="243"/>
      <c r="N8" s="62"/>
      <c r="O8" s="63"/>
      <c r="P8" s="63"/>
      <c r="Q8" s="64"/>
      <c r="R8" s="63"/>
      <c r="S8" s="63"/>
      <c r="T8" s="63"/>
      <c r="U8" s="63"/>
      <c r="V8" s="63"/>
      <c r="W8" s="63"/>
      <c r="X8" s="63"/>
      <c r="Y8" s="56"/>
      <c r="Z8" s="7"/>
      <c r="AA8" s="7"/>
      <c r="AB8" s="7"/>
      <c r="AC8" s="7"/>
      <c r="AD8" s="7"/>
      <c r="AE8" s="7"/>
      <c r="AF8" s="7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51.75">
      <c r="A9" s="15"/>
      <c r="B9" s="15"/>
      <c r="C9" s="66" t="s">
        <v>37</v>
      </c>
      <c r="D9" s="67"/>
      <c r="E9" s="68"/>
      <c r="F9" s="69"/>
      <c r="G9" s="69"/>
      <c r="H9" s="69"/>
      <c r="I9" s="69"/>
      <c r="J9" s="69"/>
      <c r="K9" s="70"/>
      <c r="L9" s="243"/>
      <c r="M9" s="243"/>
      <c r="N9" s="62"/>
      <c r="O9" s="63"/>
      <c r="P9" s="63"/>
      <c r="Q9" s="64"/>
      <c r="R9" s="63"/>
      <c r="S9" s="63"/>
      <c r="T9" s="63"/>
      <c r="U9" s="63"/>
      <c r="V9" s="63"/>
      <c r="W9" s="63"/>
      <c r="X9" s="63"/>
      <c r="Y9" s="56"/>
      <c r="Z9" s="7"/>
      <c r="AA9" s="7"/>
      <c r="AB9" s="7"/>
      <c r="AC9" s="7"/>
      <c r="AD9" s="7"/>
      <c r="AE9" s="7"/>
      <c r="AF9" s="7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35.25">
      <c r="A10" s="15"/>
      <c r="B10" s="15"/>
      <c r="C10" s="71"/>
      <c r="D10" s="72"/>
      <c r="E10" s="73"/>
      <c r="F10" s="74"/>
      <c r="G10" s="75" t="s">
        <v>73</v>
      </c>
      <c r="H10" s="45">
        <v>300</v>
      </c>
      <c r="I10" s="76" t="s">
        <v>51</v>
      </c>
      <c r="J10" s="60"/>
      <c r="K10" s="61"/>
      <c r="L10" s="243"/>
      <c r="M10" s="243"/>
      <c r="N10" s="62"/>
      <c r="O10" s="63"/>
      <c r="P10" s="63"/>
      <c r="Q10" s="64"/>
      <c r="R10" s="63"/>
      <c r="S10" s="63"/>
      <c r="T10" s="63"/>
      <c r="U10" s="63"/>
      <c r="V10" s="63"/>
      <c r="W10" s="63"/>
      <c r="X10" s="63"/>
      <c r="Y10" s="56"/>
      <c r="Z10" s="7"/>
      <c r="AA10" s="7"/>
      <c r="AB10" s="7"/>
      <c r="AC10" s="7"/>
      <c r="AD10" s="7"/>
      <c r="AE10" s="7"/>
      <c r="AF10" s="7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35.25">
      <c r="A11" s="15"/>
      <c r="B11" s="15"/>
      <c r="C11" s="71"/>
      <c r="D11" s="72"/>
      <c r="E11" s="73"/>
      <c r="F11" s="74"/>
      <c r="G11" s="60"/>
      <c r="H11" s="76"/>
      <c r="I11" s="60"/>
      <c r="J11" s="60"/>
      <c r="K11" s="61"/>
      <c r="L11" s="243"/>
      <c r="M11" s="243"/>
      <c r="N11" s="62"/>
      <c r="O11" s="63"/>
      <c r="P11" s="63"/>
      <c r="Q11" s="64"/>
      <c r="R11" s="63"/>
      <c r="S11" s="63"/>
      <c r="T11" s="63"/>
      <c r="U11" s="63"/>
      <c r="V11" s="63"/>
      <c r="W11" s="63"/>
      <c r="X11" s="63"/>
      <c r="Y11" s="56"/>
      <c r="Z11" s="7"/>
      <c r="AA11" s="7"/>
      <c r="AB11" s="7"/>
      <c r="AC11" s="7"/>
      <c r="AD11" s="7"/>
      <c r="AE11" s="7"/>
      <c r="AF11" s="7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35.25">
      <c r="A12" s="15"/>
      <c r="B12" s="15"/>
      <c r="C12" s="71"/>
      <c r="D12" s="72"/>
      <c r="E12" s="73"/>
      <c r="F12" s="74"/>
      <c r="G12" s="60"/>
      <c r="H12" s="76"/>
      <c r="I12" s="60"/>
      <c r="J12" s="60"/>
      <c r="K12" s="61"/>
      <c r="L12" s="243"/>
      <c r="M12" s="243"/>
      <c r="N12" s="62"/>
      <c r="O12" s="63"/>
      <c r="P12" s="63"/>
      <c r="Q12" s="64"/>
      <c r="R12" s="63"/>
      <c r="S12" s="63"/>
      <c r="T12" s="63"/>
      <c r="U12" s="63"/>
      <c r="V12" s="63"/>
      <c r="W12" s="63"/>
      <c r="X12" s="63"/>
      <c r="Y12" s="56"/>
      <c r="Z12" s="7"/>
      <c r="AA12" s="7"/>
      <c r="AB12" s="7"/>
      <c r="AC12" s="7"/>
      <c r="AD12" s="7"/>
      <c r="AE12" s="7"/>
      <c r="AF12" s="7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35.25">
      <c r="A13" s="15"/>
      <c r="B13" s="15"/>
      <c r="C13" s="71"/>
      <c r="D13" s="72"/>
      <c r="E13" s="73"/>
      <c r="F13" s="74"/>
      <c r="G13" s="60"/>
      <c r="H13" s="76"/>
      <c r="I13" s="60"/>
      <c r="K13" s="61"/>
      <c r="L13" s="243"/>
      <c r="M13" s="243"/>
      <c r="N13" s="62"/>
      <c r="O13" s="63"/>
      <c r="P13" s="63"/>
      <c r="Q13" s="64"/>
      <c r="R13" s="63"/>
      <c r="S13" s="63"/>
      <c r="T13" s="63"/>
      <c r="U13" s="63"/>
      <c r="V13" s="63"/>
      <c r="W13" s="63"/>
      <c r="X13" s="63"/>
      <c r="Y13" s="56"/>
      <c r="Z13" s="7"/>
      <c r="AA13" s="7"/>
      <c r="AB13" s="7"/>
      <c r="AC13" s="7"/>
      <c r="AD13" s="7"/>
      <c r="AE13" s="7"/>
      <c r="AF13" s="7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35.25">
      <c r="A14" s="15"/>
      <c r="B14" s="15"/>
      <c r="C14" s="77" t="s">
        <v>41</v>
      </c>
      <c r="D14" s="78"/>
      <c r="E14" s="78"/>
      <c r="F14" s="60"/>
      <c r="G14" s="60"/>
      <c r="H14" s="79"/>
      <c r="I14" s="80"/>
      <c r="J14" s="81"/>
      <c r="K14" s="82"/>
      <c r="L14" s="243"/>
      <c r="M14" s="243"/>
      <c r="N14" s="62"/>
      <c r="P14" s="63"/>
      <c r="Q14" s="64"/>
      <c r="R14" s="63"/>
      <c r="S14" s="63"/>
      <c r="T14" s="63"/>
      <c r="U14" s="63"/>
      <c r="V14" s="63"/>
      <c r="W14" s="63"/>
      <c r="X14" s="63"/>
      <c r="Y14" s="56"/>
      <c r="Z14" s="7"/>
      <c r="AA14" s="7"/>
      <c r="AB14" s="7"/>
      <c r="AC14" s="7"/>
      <c r="AD14" s="7"/>
      <c r="AE14" s="7"/>
      <c r="AF14" s="7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48.75" customHeight="1">
      <c r="A15" s="15"/>
      <c r="B15" s="15"/>
      <c r="C15" s="280"/>
      <c r="D15" s="78"/>
      <c r="E15" s="78"/>
      <c r="F15" s="83"/>
      <c r="G15" s="60"/>
      <c r="H15" s="83"/>
      <c r="I15" s="60"/>
      <c r="J15" s="279" t="str">
        <f>IF(A33=20,"nettó kb. 3300 Ft/m2",IF(A33=33,"nettó kb. 2800 Ft/m2",0))</f>
        <v>nettó kb. 3300 Ft/m2</v>
      </c>
      <c r="K15" s="84" t="s">
        <v>6</v>
      </c>
      <c r="L15" s="243"/>
      <c r="M15" s="243"/>
      <c r="N15" s="62"/>
      <c r="O15" s="63"/>
      <c r="P15" s="63"/>
      <c r="Q15" s="64"/>
      <c r="R15" s="63"/>
      <c r="S15" s="63"/>
      <c r="T15" s="63"/>
      <c r="U15" s="63"/>
      <c r="V15" s="63"/>
      <c r="W15" s="63"/>
      <c r="X15" s="63"/>
      <c r="Y15" s="56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35.25">
      <c r="A16" s="15"/>
      <c r="B16" s="15"/>
      <c r="C16" s="77" t="s">
        <v>36</v>
      </c>
      <c r="D16" s="78"/>
      <c r="E16" s="78"/>
      <c r="F16" s="60"/>
      <c r="G16" s="60"/>
      <c r="H16" s="83"/>
      <c r="I16" s="60"/>
      <c r="J16" s="60"/>
      <c r="K16" s="84" t="s">
        <v>6</v>
      </c>
      <c r="L16" s="243"/>
      <c r="M16" s="243"/>
      <c r="N16" s="62"/>
      <c r="O16" s="63"/>
      <c r="P16" s="63"/>
      <c r="Q16" s="64"/>
      <c r="R16" s="63"/>
      <c r="S16" s="63"/>
      <c r="T16" s="63"/>
      <c r="U16" s="63"/>
      <c r="V16" s="63"/>
      <c r="W16" s="63"/>
      <c r="X16" s="63"/>
      <c r="Y16" s="56"/>
      <c r="Z16" s="7"/>
      <c r="AA16" s="7"/>
      <c r="AB16" s="7"/>
      <c r="AC16" s="7"/>
      <c r="AD16" s="7"/>
      <c r="AE16" s="7"/>
      <c r="AF16" s="7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35.25">
      <c r="A17" s="15"/>
      <c r="B17" s="15"/>
      <c r="C17" s="77" t="s">
        <v>0</v>
      </c>
      <c r="D17" s="78"/>
      <c r="E17" s="78"/>
      <c r="F17" s="60"/>
      <c r="G17" s="60"/>
      <c r="H17" s="83"/>
      <c r="I17" s="60"/>
      <c r="J17" s="60"/>
      <c r="K17" s="84" t="s">
        <v>6</v>
      </c>
      <c r="L17" s="243"/>
      <c r="M17" s="243"/>
      <c r="N17" s="62"/>
      <c r="O17" s="63"/>
      <c r="P17" s="63"/>
      <c r="Q17" s="64"/>
      <c r="R17" s="63"/>
      <c r="S17" s="63"/>
      <c r="T17" s="63"/>
      <c r="U17" s="63"/>
      <c r="V17" s="63"/>
      <c r="W17" s="63"/>
      <c r="X17" s="63"/>
      <c r="Y17" s="56"/>
      <c r="Z17" s="7"/>
      <c r="AA17" s="7"/>
      <c r="AB17" s="7"/>
      <c r="AC17" s="7"/>
      <c r="AD17" s="7"/>
      <c r="AE17" s="7"/>
      <c r="AF17" s="7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8.75">
      <c r="A18" s="26"/>
      <c r="B18" s="15"/>
      <c r="C18" s="10"/>
      <c r="D18" s="49" t="s">
        <v>6</v>
      </c>
      <c r="E18" s="48"/>
      <c r="F18" s="20"/>
      <c r="G18" s="11"/>
      <c r="H18" s="11"/>
      <c r="I18" s="12"/>
      <c r="J18" s="35"/>
      <c r="K18" s="84"/>
      <c r="L18" s="51"/>
      <c r="M18" s="51"/>
      <c r="N18" s="85" t="s">
        <v>6</v>
      </c>
      <c r="O18" s="86"/>
      <c r="P18" s="87"/>
      <c r="Q18" s="88"/>
      <c r="R18" s="56"/>
      <c r="S18" s="56"/>
      <c r="T18" s="56"/>
      <c r="U18" s="56"/>
      <c r="V18" s="56"/>
      <c r="W18" s="56"/>
      <c r="X18" s="56"/>
      <c r="Y18" s="56"/>
      <c r="Z18" s="7"/>
      <c r="AA18" s="7"/>
      <c r="AB18" s="7"/>
      <c r="AC18" s="7"/>
      <c r="AD18" s="7"/>
      <c r="AE18" s="7"/>
      <c r="AF18" s="7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5.75">
      <c r="A19" s="26"/>
      <c r="B19" s="15"/>
      <c r="C19" s="10"/>
      <c r="D19" s="14"/>
      <c r="E19" s="44"/>
      <c r="F19" s="20"/>
      <c r="G19" s="11"/>
      <c r="H19" s="11"/>
      <c r="I19" s="12"/>
      <c r="J19" s="35"/>
      <c r="K19" s="89" t="s">
        <v>6</v>
      </c>
      <c r="L19" s="51"/>
      <c r="M19" s="51"/>
      <c r="N19" s="85"/>
      <c r="O19" s="86"/>
      <c r="P19" s="87"/>
      <c r="Q19" s="88"/>
      <c r="R19" s="56"/>
      <c r="S19" s="56"/>
      <c r="T19" s="56"/>
      <c r="U19" s="56"/>
      <c r="V19" s="56"/>
      <c r="W19" s="56"/>
      <c r="X19" s="56"/>
      <c r="Y19" s="56"/>
      <c r="Z19" s="7"/>
      <c r="AA19" s="7"/>
      <c r="AB19" s="7"/>
      <c r="AC19" s="7"/>
      <c r="AD19" s="7"/>
      <c r="AE19" s="7"/>
      <c r="AF19" s="7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26"/>
      <c r="B20" s="15"/>
      <c r="C20" s="10"/>
      <c r="D20" s="14"/>
      <c r="E20" s="44"/>
      <c r="F20" s="20"/>
      <c r="G20" s="11"/>
      <c r="H20" s="11"/>
      <c r="I20" s="12"/>
      <c r="J20" s="35"/>
      <c r="K20" s="36"/>
      <c r="L20" s="51"/>
      <c r="M20" s="51"/>
      <c r="N20" s="85"/>
      <c r="O20" s="86"/>
      <c r="P20" s="87"/>
      <c r="Q20" s="88"/>
      <c r="R20" s="56"/>
      <c r="S20" s="56"/>
      <c r="T20" s="56"/>
      <c r="U20" s="56"/>
      <c r="V20" s="56"/>
      <c r="W20" s="56"/>
      <c r="X20" s="56"/>
      <c r="Y20" s="56"/>
      <c r="Z20" s="7"/>
      <c r="AA20" s="7"/>
      <c r="AB20" s="7"/>
      <c r="AC20" s="7"/>
      <c r="AD20" s="7"/>
      <c r="AE20" s="7"/>
      <c r="AF20" s="7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5.75">
      <c r="A21" s="26"/>
      <c r="B21" s="15"/>
      <c r="C21" s="10"/>
      <c r="D21" s="14"/>
      <c r="E21" s="44"/>
      <c r="F21" s="20"/>
      <c r="G21" s="11"/>
      <c r="H21" s="11"/>
      <c r="I21" s="12"/>
      <c r="J21" s="35"/>
      <c r="K21" s="36"/>
      <c r="L21" s="51"/>
      <c r="M21" s="51"/>
      <c r="N21" s="85"/>
      <c r="O21" s="86"/>
      <c r="P21" s="87"/>
      <c r="Q21" s="88"/>
      <c r="R21" s="56"/>
      <c r="S21" s="56"/>
      <c r="T21" s="56"/>
      <c r="U21" s="56"/>
      <c r="V21" s="56"/>
      <c r="W21" s="56"/>
      <c r="X21" s="56"/>
      <c r="Y21" s="56"/>
      <c r="Z21" s="7"/>
      <c r="AA21" s="7"/>
      <c r="AB21" s="7"/>
      <c r="AC21" s="7"/>
      <c r="AD21" s="7"/>
      <c r="AE21" s="7"/>
      <c r="AF21" s="7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5.75">
      <c r="A22" s="26"/>
      <c r="B22" s="15"/>
      <c r="C22" s="10"/>
      <c r="D22" s="14"/>
      <c r="E22" s="44"/>
      <c r="F22" s="20"/>
      <c r="G22" s="11"/>
      <c r="H22" s="11"/>
      <c r="I22" s="12"/>
      <c r="J22" s="35"/>
      <c r="K22" s="36"/>
      <c r="L22" s="51"/>
      <c r="M22" s="51"/>
      <c r="N22" s="85"/>
      <c r="O22" s="86"/>
      <c r="P22" s="87"/>
      <c r="Q22" s="88"/>
      <c r="R22" s="56"/>
      <c r="S22" s="56"/>
      <c r="T22" s="56"/>
      <c r="U22" s="56"/>
      <c r="V22" s="56"/>
      <c r="W22" s="56"/>
      <c r="X22" s="56"/>
      <c r="Y22" s="56"/>
      <c r="Z22" s="7"/>
      <c r="AA22" s="7"/>
      <c r="AB22" s="7"/>
      <c r="AC22" s="7"/>
      <c r="AD22" s="7"/>
      <c r="AE22" s="7"/>
      <c r="AF22" s="7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5.75">
      <c r="A23" s="26"/>
      <c r="B23" s="15"/>
      <c r="C23" s="10"/>
      <c r="D23" s="14"/>
      <c r="E23" s="44"/>
      <c r="F23" s="20"/>
      <c r="G23" s="11"/>
      <c r="H23" s="11"/>
      <c r="I23" s="12"/>
      <c r="J23" s="35"/>
      <c r="K23" s="36"/>
      <c r="L23" s="51"/>
      <c r="M23" s="51"/>
      <c r="N23" s="85"/>
      <c r="O23" s="86"/>
      <c r="P23" s="87"/>
      <c r="Q23" s="88"/>
      <c r="R23" s="56"/>
      <c r="S23" s="56"/>
      <c r="T23" s="56"/>
      <c r="U23" s="56"/>
      <c r="V23" s="56"/>
      <c r="W23" s="56"/>
      <c r="X23" s="56"/>
      <c r="Y23" s="56"/>
      <c r="Z23" s="7"/>
      <c r="AA23" s="7"/>
      <c r="AB23" s="7"/>
      <c r="AC23" s="7"/>
      <c r="AD23" s="7"/>
      <c r="AE23" s="7"/>
      <c r="AF23" s="7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5.75">
      <c r="A24" s="26"/>
      <c r="B24" s="15"/>
      <c r="C24" s="10"/>
      <c r="D24" s="14"/>
      <c r="E24" s="44"/>
      <c r="F24" s="20"/>
      <c r="G24" s="11"/>
      <c r="H24" s="11"/>
      <c r="I24" s="12"/>
      <c r="J24" s="35"/>
      <c r="K24" s="36"/>
      <c r="L24" s="51"/>
      <c r="M24" s="51"/>
      <c r="N24" s="85"/>
      <c r="O24" s="86"/>
      <c r="P24" s="87"/>
      <c r="Q24" s="88"/>
      <c r="R24" s="56"/>
      <c r="S24" s="56"/>
      <c r="T24" s="56"/>
      <c r="U24" s="56"/>
      <c r="V24" s="56"/>
      <c r="W24" s="56"/>
      <c r="X24" s="56"/>
      <c r="Y24" s="56"/>
      <c r="Z24" s="7"/>
      <c r="AA24" s="7"/>
      <c r="AB24" s="7"/>
      <c r="AC24" s="7"/>
      <c r="AD24" s="7"/>
      <c r="AE24" s="7"/>
      <c r="AF24" s="7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.75">
      <c r="A25" s="26"/>
      <c r="B25" s="15"/>
      <c r="C25" s="10"/>
      <c r="D25" s="14"/>
      <c r="E25" s="44"/>
      <c r="F25" s="20"/>
      <c r="G25" s="11"/>
      <c r="H25" s="11"/>
      <c r="I25" s="12"/>
      <c r="J25" s="35"/>
      <c r="K25" s="36"/>
      <c r="L25" s="51"/>
      <c r="M25" s="51"/>
      <c r="N25" s="85"/>
      <c r="O25" s="86"/>
      <c r="P25" s="87"/>
      <c r="Q25" s="88"/>
      <c r="R25" s="56"/>
      <c r="S25" s="56"/>
      <c r="T25" s="56"/>
      <c r="U25" s="56"/>
      <c r="V25" s="56"/>
      <c r="W25" s="56"/>
      <c r="X25" s="56"/>
      <c r="Y25" s="56"/>
      <c r="Z25" s="7"/>
      <c r="AA25" s="7"/>
      <c r="AB25" s="7"/>
      <c r="AC25" s="7"/>
      <c r="AD25" s="7"/>
      <c r="AE25" s="7"/>
      <c r="AF25" s="7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5.75">
      <c r="A26" s="26"/>
      <c r="B26" s="15"/>
      <c r="C26" s="10"/>
      <c r="D26" s="14"/>
      <c r="E26" s="44"/>
      <c r="F26" s="20"/>
      <c r="G26" s="11"/>
      <c r="H26" s="11"/>
      <c r="I26" s="12"/>
      <c r="J26" s="35"/>
      <c r="K26" s="36"/>
      <c r="L26" s="51"/>
      <c r="M26" s="51"/>
      <c r="N26" s="85"/>
      <c r="O26" s="86"/>
      <c r="P26" s="87"/>
      <c r="Q26" s="88"/>
      <c r="R26" s="56"/>
      <c r="S26" s="56"/>
      <c r="T26" s="56"/>
      <c r="U26" s="56"/>
      <c r="V26" s="56"/>
      <c r="W26" s="56"/>
      <c r="X26" s="56"/>
      <c r="Y26" s="56"/>
      <c r="Z26" s="7"/>
      <c r="AA26" s="7"/>
      <c r="AB26" s="7"/>
      <c r="AC26" s="7"/>
      <c r="AD26" s="7"/>
      <c r="AE26" s="7"/>
      <c r="AF26" s="7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6" customHeight="1">
      <c r="A27" s="26"/>
      <c r="B27" s="15"/>
      <c r="C27" s="10"/>
      <c r="D27" s="14"/>
      <c r="E27" s="44"/>
      <c r="F27" s="20"/>
      <c r="G27" s="11"/>
      <c r="H27" s="11"/>
      <c r="I27" s="12"/>
      <c r="J27" s="35"/>
      <c r="K27" s="36"/>
      <c r="L27" s="51"/>
      <c r="M27" s="51"/>
      <c r="N27" s="85"/>
      <c r="O27" s="86"/>
      <c r="P27" s="87"/>
      <c r="Q27" s="88"/>
      <c r="R27" s="56"/>
      <c r="S27" s="56"/>
      <c r="T27" s="56"/>
      <c r="U27" s="56"/>
      <c r="V27" s="56"/>
      <c r="W27" s="56"/>
      <c r="X27" s="56"/>
      <c r="Y27" s="56"/>
      <c r="Z27" s="7"/>
      <c r="AA27" s="7"/>
      <c r="AB27" s="7"/>
      <c r="AC27" s="7"/>
      <c r="AD27" s="7"/>
      <c r="AE27" s="7"/>
      <c r="AF27" s="7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20.25">
      <c r="A28" s="26"/>
      <c r="B28" s="15"/>
      <c r="C28" s="90" t="s">
        <v>59</v>
      </c>
      <c r="D28" s="242" t="s">
        <v>6</v>
      </c>
      <c r="E28" s="91"/>
      <c r="F28" s="91"/>
      <c r="G28" s="92"/>
      <c r="H28" s="92"/>
      <c r="I28" s="93"/>
      <c r="J28" s="94"/>
      <c r="K28" s="95"/>
      <c r="L28" s="51"/>
      <c r="M28" s="51"/>
      <c r="N28" s="85"/>
      <c r="O28" s="86"/>
      <c r="P28" s="87"/>
      <c r="Q28" s="88"/>
      <c r="R28" s="56"/>
      <c r="S28" s="56"/>
      <c r="T28" s="56"/>
      <c r="U28" s="56"/>
      <c r="V28" s="56"/>
      <c r="W28" s="56"/>
      <c r="X28" s="56"/>
      <c r="Y28" s="56"/>
      <c r="Z28" s="7"/>
      <c r="AA28" s="7"/>
      <c r="AB28" s="7"/>
      <c r="AC28" s="7"/>
      <c r="AD28" s="7"/>
      <c r="AE28" s="7"/>
      <c r="AF28" s="7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5.75">
      <c r="A29" s="26"/>
      <c r="B29" s="15"/>
      <c r="C29" s="10"/>
      <c r="D29" s="14"/>
      <c r="E29" s="44"/>
      <c r="F29" s="20"/>
      <c r="G29" s="11"/>
      <c r="H29" s="11"/>
      <c r="I29" s="12"/>
      <c r="J29" s="35"/>
      <c r="K29" s="36"/>
      <c r="L29" s="51"/>
      <c r="M29" s="51"/>
      <c r="N29" s="85"/>
      <c r="O29" s="86"/>
      <c r="P29" s="87"/>
      <c r="Q29" s="88"/>
      <c r="R29" s="56"/>
      <c r="S29" s="56"/>
      <c r="T29" s="56"/>
      <c r="U29" s="56"/>
      <c r="V29" s="56"/>
      <c r="W29" s="56"/>
      <c r="X29" s="56"/>
      <c r="Y29" s="56"/>
      <c r="Z29" s="7"/>
      <c r="AA29" s="7"/>
      <c r="AB29" s="7"/>
      <c r="AC29" s="7"/>
      <c r="AD29" s="7"/>
      <c r="AE29" s="7"/>
      <c r="AF29" s="7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5.75">
      <c r="A30" s="26"/>
      <c r="B30" s="15"/>
      <c r="C30" s="10"/>
      <c r="D30" s="14"/>
      <c r="E30" s="44"/>
      <c r="F30" s="20"/>
      <c r="G30" s="11"/>
      <c r="H30" s="11"/>
      <c r="I30" s="12"/>
      <c r="J30" s="35"/>
      <c r="K30" s="89" t="s">
        <v>6</v>
      </c>
      <c r="L30" s="51"/>
      <c r="M30" s="51"/>
      <c r="N30" s="85"/>
      <c r="O30" s="86"/>
      <c r="P30" s="87"/>
      <c r="Q30" s="88"/>
      <c r="R30" s="56"/>
      <c r="S30" s="56"/>
      <c r="T30" s="56"/>
      <c r="U30" s="56"/>
      <c r="V30" s="56"/>
      <c r="W30" s="56"/>
      <c r="X30" s="56"/>
      <c r="Y30" s="56"/>
      <c r="Z30" s="7"/>
      <c r="AA30" s="7"/>
      <c r="AB30" s="7"/>
      <c r="AC30" s="7"/>
      <c r="AD30" s="7"/>
      <c r="AE30" s="7"/>
      <c r="AF30" s="7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3" customHeight="1">
      <c r="A31" s="26"/>
      <c r="B31" s="15"/>
      <c r="C31" s="47" t="s">
        <v>6</v>
      </c>
      <c r="D31" s="14"/>
      <c r="E31" s="44"/>
      <c r="F31" s="20"/>
      <c r="G31" s="11"/>
      <c r="H31" s="11"/>
      <c r="I31" s="12"/>
      <c r="J31" s="35"/>
      <c r="K31" s="36"/>
      <c r="L31" s="51"/>
      <c r="M31" s="51"/>
      <c r="N31" s="96" t="s">
        <v>6</v>
      </c>
      <c r="O31" s="86"/>
      <c r="P31" s="87"/>
      <c r="Q31" s="88"/>
      <c r="R31" s="56"/>
      <c r="S31" s="56"/>
      <c r="T31" s="56"/>
      <c r="U31" s="56"/>
      <c r="V31" s="56"/>
      <c r="W31" s="56"/>
      <c r="X31" s="56"/>
      <c r="Y31" s="56"/>
      <c r="Z31" s="7"/>
      <c r="AA31" s="7"/>
      <c r="AB31" s="7"/>
      <c r="AC31" s="7"/>
      <c r="AD31" s="7"/>
      <c r="AE31" s="7"/>
      <c r="AF31" s="7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2:42" ht="15.75">
      <c r="B32" s="15"/>
      <c r="C32" s="97"/>
      <c r="D32" s="14"/>
      <c r="E32" s="98" t="s">
        <v>6</v>
      </c>
      <c r="F32" s="99"/>
      <c r="G32" s="100"/>
      <c r="H32" s="100"/>
      <c r="I32" s="100"/>
      <c r="J32" s="100"/>
      <c r="K32" s="101" t="s">
        <v>6</v>
      </c>
      <c r="L32" s="244"/>
      <c r="M32" s="244"/>
      <c r="N32" s="102" t="s">
        <v>3</v>
      </c>
      <c r="O32" s="103"/>
      <c r="P32" s="104"/>
      <c r="Q32" s="105"/>
      <c r="R32" s="13"/>
      <c r="S32" s="13"/>
      <c r="T32" s="13"/>
      <c r="U32" s="13"/>
      <c r="V32" s="13"/>
      <c r="W32" s="13"/>
      <c r="X32" s="13"/>
      <c r="Y32" s="13"/>
      <c r="Z32" s="1"/>
      <c r="AA32" s="1"/>
      <c r="AB32" s="1"/>
      <c r="AC32" s="1"/>
      <c r="AD32" s="1"/>
      <c r="AE32" s="1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8.75">
      <c r="A33" s="281">
        <v>20</v>
      </c>
      <c r="B33" s="107" t="s">
        <v>16</v>
      </c>
      <c r="C33" s="282" t="str">
        <f>IF(A33=20," engedményt kap a végfelhasználó (az árban benne van a házhoz szállítás díja is)",IF(A33=33," engedményt kap a kivitelező (az árban benne van a házhoz szállítás díja is)"," "))</f>
        <v> engedményt kap a végfelhasználó (az árban benne van a házhoz szállítás díja is)</v>
      </c>
      <c r="D33" s="14"/>
      <c r="E33" s="98"/>
      <c r="F33" s="109"/>
      <c r="G33" s="99"/>
      <c r="H33" s="99"/>
      <c r="I33" s="99"/>
      <c r="J33" s="99"/>
      <c r="K33" s="110"/>
      <c r="L33" s="245"/>
      <c r="M33" s="245"/>
      <c r="N33" s="111" t="s">
        <v>4</v>
      </c>
      <c r="O33" s="112"/>
      <c r="P33" s="113"/>
      <c r="Q33" s="114"/>
      <c r="R33" s="115"/>
      <c r="S33" s="113"/>
      <c r="T33" s="113"/>
      <c r="U33" s="114"/>
      <c r="V33" s="113"/>
      <c r="W33" s="113"/>
      <c r="X33" s="113"/>
      <c r="Y33" s="113"/>
      <c r="Z33" s="9"/>
      <c r="AA33" s="9"/>
      <c r="AB33" s="9"/>
      <c r="AC33" s="9"/>
      <c r="AD33" s="9"/>
      <c r="AE33" s="9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5.75">
      <c r="A34" s="116" t="s">
        <v>56</v>
      </c>
      <c r="B34" s="18"/>
      <c r="C34" s="108"/>
      <c r="D34" s="14"/>
      <c r="E34" s="98" t="s">
        <v>6</v>
      </c>
      <c r="F34" s="109"/>
      <c r="G34" s="99"/>
      <c r="H34" s="99"/>
      <c r="I34" s="99"/>
      <c r="J34" s="99"/>
      <c r="K34" s="101" t="s">
        <v>6</v>
      </c>
      <c r="L34" s="244"/>
      <c r="M34" s="244"/>
      <c r="N34" s="117" t="s">
        <v>35</v>
      </c>
      <c r="O34" s="118"/>
      <c r="P34" s="113"/>
      <c r="Q34" s="114"/>
      <c r="R34" s="115"/>
      <c r="S34" s="113"/>
      <c r="T34" s="113"/>
      <c r="U34" s="114"/>
      <c r="V34" s="113"/>
      <c r="W34" s="113"/>
      <c r="X34" s="113"/>
      <c r="Y34" s="113"/>
      <c r="Z34" s="9"/>
      <c r="AA34" s="9"/>
      <c r="AB34" s="9"/>
      <c r="AC34" s="9"/>
      <c r="AD34" s="9"/>
      <c r="AE34" s="9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9.5" customHeight="1">
      <c r="A35" s="119" t="s">
        <v>57</v>
      </c>
      <c r="B35" s="18"/>
      <c r="C35" s="10"/>
      <c r="D35" s="14"/>
      <c r="E35" s="120" t="s">
        <v>18</v>
      </c>
      <c r="F35" s="109"/>
      <c r="G35" s="99"/>
      <c r="H35" s="109"/>
      <c r="I35" s="109"/>
      <c r="J35" s="99"/>
      <c r="K35" s="101" t="s">
        <v>6</v>
      </c>
      <c r="L35" s="244"/>
      <c r="M35" s="244"/>
      <c r="N35" s="121"/>
      <c r="O35" s="122" t="s">
        <v>21</v>
      </c>
      <c r="P35" s="113"/>
      <c r="Q35" s="123"/>
      <c r="R35" s="124"/>
      <c r="S35" s="113"/>
      <c r="T35" s="113"/>
      <c r="U35" s="123"/>
      <c r="V35" s="113"/>
      <c r="W35" s="113"/>
      <c r="X35" s="113"/>
      <c r="Y35" s="113"/>
      <c r="Z35" s="9"/>
      <c r="AA35" s="9"/>
      <c r="AB35" s="9"/>
      <c r="AC35" s="9"/>
      <c r="AD35" s="9"/>
      <c r="AE35" s="9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30.75" customHeight="1">
      <c r="A36" s="125" t="s">
        <v>6</v>
      </c>
      <c r="B36" s="126"/>
      <c r="C36" s="268" t="s">
        <v>8</v>
      </c>
      <c r="D36" s="269"/>
      <c r="E36" s="270" t="s">
        <v>6</v>
      </c>
      <c r="F36" s="271"/>
      <c r="G36" s="272"/>
      <c r="H36" s="271"/>
      <c r="I36" s="269"/>
      <c r="J36" s="272"/>
      <c r="K36" s="273"/>
      <c r="L36" s="272"/>
      <c r="M36" s="274" t="s">
        <v>60</v>
      </c>
      <c r="N36" s="275" t="s">
        <v>58</v>
      </c>
      <c r="O36" s="106">
        <f>A33</f>
        <v>20</v>
      </c>
      <c r="P36" s="22" t="s">
        <v>16</v>
      </c>
      <c r="R36" s="13"/>
      <c r="S36" s="13"/>
      <c r="T36" s="13"/>
      <c r="U36" s="13"/>
      <c r="V36" s="13"/>
      <c r="W36" s="13"/>
      <c r="X36" s="129" t="s">
        <v>28</v>
      </c>
      <c r="Y36" s="130" t="s">
        <v>52</v>
      </c>
      <c r="Z36" s="1"/>
      <c r="AA36" s="1"/>
      <c r="AB36" s="1"/>
      <c r="AC36" s="1"/>
      <c r="AD36" s="1"/>
      <c r="AE36" s="1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.75">
      <c r="A37" s="131" t="s">
        <v>20</v>
      </c>
      <c r="B37" s="18"/>
      <c r="C37" s="132" t="s">
        <v>19</v>
      </c>
      <c r="D37" s="133"/>
      <c r="E37" s="134" t="s">
        <v>6</v>
      </c>
      <c r="F37" s="14"/>
      <c r="G37" s="13"/>
      <c r="H37" s="14"/>
      <c r="I37" s="127"/>
      <c r="J37" s="13"/>
      <c r="K37" s="128"/>
      <c r="L37" s="13"/>
      <c r="M37" s="15"/>
      <c r="N37" s="50" t="s">
        <v>6</v>
      </c>
      <c r="O37" s="13"/>
      <c r="P37" s="13"/>
      <c r="R37" s="13"/>
      <c r="S37" s="13"/>
      <c r="T37" s="13"/>
      <c r="U37" s="13"/>
      <c r="V37" s="13"/>
      <c r="W37" s="13"/>
      <c r="X37" s="13"/>
      <c r="Y37" s="13"/>
      <c r="Z37" s="1"/>
      <c r="AA37" s="1"/>
      <c r="AB37" s="1"/>
      <c r="AC37" s="1"/>
      <c r="AD37" s="1"/>
      <c r="AE37" s="1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3.5" thickBot="1">
      <c r="A38" s="52">
        <f>C38*(1-$O$36/100)</f>
        <v>0</v>
      </c>
      <c r="B38" s="16"/>
      <c r="C38" s="135"/>
      <c r="D38" s="136"/>
      <c r="E38" s="137"/>
      <c r="F38" s="138"/>
      <c r="G38" s="139"/>
      <c r="H38" s="14"/>
      <c r="I38" s="140"/>
      <c r="J38" s="141"/>
      <c r="K38" s="142"/>
      <c r="L38" s="17"/>
      <c r="M38" s="16"/>
      <c r="N38" s="42"/>
      <c r="O38" s="42"/>
      <c r="P38" s="17"/>
      <c r="R38" s="17"/>
      <c r="S38" s="17"/>
      <c r="T38" s="17"/>
      <c r="U38" s="17"/>
      <c r="V38" s="17"/>
      <c r="W38" s="17"/>
      <c r="X38" s="143"/>
      <c r="Y38" s="17" t="s">
        <v>6</v>
      </c>
      <c r="Z38" s="8"/>
      <c r="AA38" s="8"/>
      <c r="AB38" s="8"/>
      <c r="AC38" s="8"/>
      <c r="AD38" s="8"/>
      <c r="AE38" s="8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5.75">
      <c r="A39" s="144" t="s">
        <v>6</v>
      </c>
      <c r="B39" s="145"/>
      <c r="C39" s="146" t="s">
        <v>39</v>
      </c>
      <c r="D39" s="147"/>
      <c r="E39" s="148"/>
      <c r="F39" s="149"/>
      <c r="G39" s="150"/>
      <c r="H39" s="151"/>
      <c r="I39" s="152"/>
      <c r="J39" s="153"/>
      <c r="K39" s="154"/>
      <c r="L39" s="17"/>
      <c r="M39" s="16"/>
      <c r="N39" s="42"/>
      <c r="O39" s="42"/>
      <c r="P39" s="17"/>
      <c r="R39" s="17"/>
      <c r="S39" s="17"/>
      <c r="T39" s="17"/>
      <c r="U39" s="17"/>
      <c r="V39" s="17"/>
      <c r="W39" s="17"/>
      <c r="X39" s="143"/>
      <c r="Y39" s="17">
        <f aca="true" t="shared" si="0" ref="Y39:Y58">X39/282</f>
        <v>0</v>
      </c>
      <c r="Z39" s="8"/>
      <c r="AA39" s="8"/>
      <c r="AB39" s="8"/>
      <c r="AC39" s="8"/>
      <c r="AD39" s="8"/>
      <c r="AE39" s="8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.75">
      <c r="A40" s="144"/>
      <c r="B40" s="145"/>
      <c r="C40" s="155" t="s">
        <v>49</v>
      </c>
      <c r="D40" s="156"/>
      <c r="E40" s="137"/>
      <c r="F40" s="138"/>
      <c r="G40" s="139"/>
      <c r="H40" s="157"/>
      <c r="I40" s="140"/>
      <c r="J40" s="141"/>
      <c r="K40" s="158"/>
      <c r="L40" s="17"/>
      <c r="M40" s="16"/>
      <c r="N40" s="42"/>
      <c r="O40" s="42"/>
      <c r="P40" s="17"/>
      <c r="R40" s="17"/>
      <c r="S40" s="17"/>
      <c r="T40" s="17"/>
      <c r="U40" s="17"/>
      <c r="V40" s="17"/>
      <c r="W40" s="17"/>
      <c r="X40" s="143"/>
      <c r="Y40" s="17">
        <f t="shared" si="0"/>
        <v>0</v>
      </c>
      <c r="Z40" s="8"/>
      <c r="AA40" s="8"/>
      <c r="AB40" s="8"/>
      <c r="AC40" s="8"/>
      <c r="AD40" s="8"/>
      <c r="AE40" s="8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5.75">
      <c r="A41" s="159">
        <f>C41*(1-$O$36/100)</f>
        <v>175.31914893617022</v>
      </c>
      <c r="B41" s="145"/>
      <c r="C41" s="160">
        <f>X41*$H$10/282</f>
        <v>219.14893617021278</v>
      </c>
      <c r="D41" s="161" t="s">
        <v>12</v>
      </c>
      <c r="E41" s="162" t="s">
        <v>38</v>
      </c>
      <c r="F41" s="156"/>
      <c r="G41" s="139"/>
      <c r="H41" s="14"/>
      <c r="I41" s="140"/>
      <c r="J41" s="141"/>
      <c r="K41" s="163"/>
      <c r="L41" s="17"/>
      <c r="M41" s="248" t="s">
        <v>42</v>
      </c>
      <c r="N41" s="41">
        <v>0</v>
      </c>
      <c r="O41" s="25">
        <f>N41*(C41*(1-$O$36/100))</f>
        <v>0</v>
      </c>
      <c r="P41" s="17" t="s">
        <v>12</v>
      </c>
      <c r="R41" s="17"/>
      <c r="S41" s="17"/>
      <c r="T41" s="17"/>
      <c r="U41" s="17"/>
      <c r="V41" s="17"/>
      <c r="W41" s="17"/>
      <c r="X41" s="143">
        <v>206</v>
      </c>
      <c r="Y41" s="17">
        <f t="shared" si="0"/>
        <v>0.7304964539007093</v>
      </c>
      <c r="Z41" s="8"/>
      <c r="AA41" s="8"/>
      <c r="AB41" s="8"/>
      <c r="AC41" s="8"/>
      <c r="AD41" s="8"/>
      <c r="AE41" s="8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.75">
      <c r="A42" s="164">
        <f>C42*(1-$O$36/100)</f>
        <v>2817.8723404255325</v>
      </c>
      <c r="B42" s="145"/>
      <c r="C42" s="165">
        <f>X42*$H$10/282</f>
        <v>3522.340425531915</v>
      </c>
      <c r="D42" s="161" t="s">
        <v>12</v>
      </c>
      <c r="E42" s="162" t="s">
        <v>46</v>
      </c>
      <c r="F42" s="156"/>
      <c r="G42" s="139"/>
      <c r="H42" s="14"/>
      <c r="I42" s="140"/>
      <c r="J42" s="141"/>
      <c r="K42" s="163"/>
      <c r="L42" s="17"/>
      <c r="M42" s="248" t="s">
        <v>43</v>
      </c>
      <c r="N42" s="41">
        <v>0</v>
      </c>
      <c r="O42" s="25">
        <f>N42*(C42*(1-$O$36/100))</f>
        <v>0</v>
      </c>
      <c r="P42" s="17" t="s">
        <v>12</v>
      </c>
      <c r="R42" s="17"/>
      <c r="S42" s="17"/>
      <c r="T42" s="17"/>
      <c r="U42" s="17"/>
      <c r="V42" s="17"/>
      <c r="W42" s="17"/>
      <c r="X42" s="143">
        <v>3311</v>
      </c>
      <c r="Y42" s="17">
        <f t="shared" si="0"/>
        <v>11.74113475177305</v>
      </c>
      <c r="Z42" s="8"/>
      <c r="AA42" s="8"/>
      <c r="AB42" s="8"/>
      <c r="AC42" s="8"/>
      <c r="AD42" s="8"/>
      <c r="AE42" s="8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.75">
      <c r="A43" s="164">
        <f>C43*(1-$O$36/100)</f>
        <v>1724.2553191489362</v>
      </c>
      <c r="B43" s="145"/>
      <c r="C43" s="165">
        <f>X43*$H$10/282</f>
        <v>2155.31914893617</v>
      </c>
      <c r="D43" s="161" t="s">
        <v>12</v>
      </c>
      <c r="E43" s="166" t="s">
        <v>47</v>
      </c>
      <c r="F43" s="156"/>
      <c r="G43" s="139"/>
      <c r="H43" s="14"/>
      <c r="I43" s="140"/>
      <c r="J43" s="141"/>
      <c r="K43" s="163"/>
      <c r="L43" s="17"/>
      <c r="M43" s="248" t="s">
        <v>44</v>
      </c>
      <c r="N43" s="41">
        <v>0</v>
      </c>
      <c r="O43" s="25">
        <f>N43*(C43*(1-$O$36/100))</f>
        <v>0</v>
      </c>
      <c r="P43" s="17" t="s">
        <v>12</v>
      </c>
      <c r="R43" s="17"/>
      <c r="S43" s="17"/>
      <c r="T43" s="17"/>
      <c r="U43" s="17"/>
      <c r="V43" s="17"/>
      <c r="W43" s="17"/>
      <c r="X43" s="143">
        <v>2026</v>
      </c>
      <c r="Y43" s="17">
        <f t="shared" si="0"/>
        <v>7.184397163120567</v>
      </c>
      <c r="Z43" s="8"/>
      <c r="AA43" s="8"/>
      <c r="AB43" s="8"/>
      <c r="AC43" s="8"/>
      <c r="AD43" s="8"/>
      <c r="AE43" s="8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.75">
      <c r="A44" s="164">
        <f>C44*(1-$O$36/100)</f>
        <v>1409.3617021276596</v>
      </c>
      <c r="B44" s="145"/>
      <c r="C44" s="165">
        <f>X44*$H$10/282</f>
        <v>1761.7021276595744</v>
      </c>
      <c r="D44" s="161" t="s">
        <v>12</v>
      </c>
      <c r="E44" s="166" t="s">
        <v>48</v>
      </c>
      <c r="F44" s="156"/>
      <c r="G44" s="139"/>
      <c r="H44" s="14"/>
      <c r="I44" s="140"/>
      <c r="J44" s="141"/>
      <c r="K44" s="163"/>
      <c r="L44" s="17"/>
      <c r="M44" s="248" t="s">
        <v>45</v>
      </c>
      <c r="N44" s="41">
        <v>0</v>
      </c>
      <c r="O44" s="25">
        <f>N44*(C44*(1-$O$36/100))</f>
        <v>0</v>
      </c>
      <c r="P44" s="17" t="s">
        <v>12</v>
      </c>
      <c r="R44" s="17"/>
      <c r="S44" s="17"/>
      <c r="T44" s="17"/>
      <c r="U44" s="17"/>
      <c r="V44" s="17"/>
      <c r="W44" s="17"/>
      <c r="X44" s="143">
        <v>1656</v>
      </c>
      <c r="Y44" s="17">
        <f t="shared" si="0"/>
        <v>5.872340425531915</v>
      </c>
      <c r="Z44" s="8"/>
      <c r="AA44" s="8"/>
      <c r="AB44" s="8"/>
      <c r="AC44" s="8"/>
      <c r="AD44" s="8"/>
      <c r="AE44" s="8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2.75">
      <c r="A45" s="164">
        <f>C45*(1-$O$36/100)</f>
        <v>288</v>
      </c>
      <c r="B45" s="145"/>
      <c r="C45" s="165">
        <v>360</v>
      </c>
      <c r="D45" s="167" t="s">
        <v>50</v>
      </c>
      <c r="E45" s="162" t="s">
        <v>53</v>
      </c>
      <c r="F45" s="156"/>
      <c r="G45" s="139"/>
      <c r="H45" s="14"/>
      <c r="I45" s="140"/>
      <c r="J45" s="141"/>
      <c r="K45" s="163"/>
      <c r="L45" s="17"/>
      <c r="M45" s="16">
        <v>51003012</v>
      </c>
      <c r="N45" s="41">
        <v>0</v>
      </c>
      <c r="O45" s="25">
        <f>N45*(C45*(1-$O$36/100))</f>
        <v>0</v>
      </c>
      <c r="P45" s="17" t="s">
        <v>12</v>
      </c>
      <c r="R45" s="17"/>
      <c r="S45" s="17"/>
      <c r="T45" s="17"/>
      <c r="U45" s="17"/>
      <c r="V45" s="17"/>
      <c r="W45" s="17"/>
      <c r="X45" s="168" t="s">
        <v>6</v>
      </c>
      <c r="Y45" s="169" t="s">
        <v>6</v>
      </c>
      <c r="Z45" s="8"/>
      <c r="AA45" s="8"/>
      <c r="AB45" s="8"/>
      <c r="AC45" s="8"/>
      <c r="AD45" s="8"/>
      <c r="AE45" s="8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2.75">
      <c r="A46" s="164" t="s">
        <v>6</v>
      </c>
      <c r="B46" s="145"/>
      <c r="C46" s="165" t="s">
        <v>6</v>
      </c>
      <c r="D46" s="167" t="s">
        <v>6</v>
      </c>
      <c r="E46" s="162" t="s">
        <v>6</v>
      </c>
      <c r="F46" s="156"/>
      <c r="G46" s="139"/>
      <c r="H46" s="14"/>
      <c r="I46" s="140"/>
      <c r="J46" s="141"/>
      <c r="K46" s="163"/>
      <c r="L46" s="17"/>
      <c r="M46" s="16" t="s">
        <v>6</v>
      </c>
      <c r="N46" s="42"/>
      <c r="O46" s="42"/>
      <c r="P46" s="17" t="s">
        <v>6</v>
      </c>
      <c r="R46" s="17"/>
      <c r="S46" s="17"/>
      <c r="T46" s="17"/>
      <c r="U46" s="17"/>
      <c r="V46" s="17"/>
      <c r="W46" s="17"/>
      <c r="X46" s="168"/>
      <c r="Y46" s="169"/>
      <c r="Z46" s="8"/>
      <c r="AA46" s="8"/>
      <c r="AB46" s="8"/>
      <c r="AC46" s="8"/>
      <c r="AD46" s="8"/>
      <c r="AE46" s="8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2.75">
      <c r="A47" s="164">
        <f>C47*(1-$O$36/100)</f>
        <v>2664</v>
      </c>
      <c r="B47" s="145"/>
      <c r="C47" s="165">
        <v>3330</v>
      </c>
      <c r="D47" s="161" t="s">
        <v>12</v>
      </c>
      <c r="E47" s="162" t="s">
        <v>61</v>
      </c>
      <c r="F47" s="156"/>
      <c r="G47" s="139"/>
      <c r="H47" s="14"/>
      <c r="I47" s="140"/>
      <c r="J47" s="141"/>
      <c r="K47" s="163"/>
      <c r="L47" s="17"/>
      <c r="M47" s="16" t="s">
        <v>6</v>
      </c>
      <c r="N47" s="41">
        <v>0</v>
      </c>
      <c r="O47" s="25">
        <f>N47*(C47*(1-$O$36/100))</f>
        <v>0</v>
      </c>
      <c r="P47" s="17" t="s">
        <v>12</v>
      </c>
      <c r="R47" s="17"/>
      <c r="S47" s="17"/>
      <c r="T47" s="17"/>
      <c r="U47" s="17"/>
      <c r="V47" s="17"/>
      <c r="W47" s="17"/>
      <c r="X47" s="168" t="s">
        <v>6</v>
      </c>
      <c r="Y47" s="169" t="s">
        <v>6</v>
      </c>
      <c r="Z47" s="8"/>
      <c r="AA47" s="8"/>
      <c r="AB47" s="8"/>
      <c r="AC47" s="8"/>
      <c r="AD47" s="8"/>
      <c r="AE47" s="8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.75">
      <c r="A48" s="164">
        <f>C48*(1-$O$36/100)</f>
        <v>1372.8000000000002</v>
      </c>
      <c r="B48" s="145"/>
      <c r="C48" s="165">
        <v>1716</v>
      </c>
      <c r="D48" s="161" t="s">
        <v>12</v>
      </c>
      <c r="E48" s="162" t="s">
        <v>62</v>
      </c>
      <c r="F48" s="156"/>
      <c r="G48" s="139"/>
      <c r="H48" s="14"/>
      <c r="I48" s="140"/>
      <c r="J48" s="141"/>
      <c r="K48" s="163"/>
      <c r="L48" s="17"/>
      <c r="M48" s="16" t="s">
        <v>6</v>
      </c>
      <c r="N48" s="41">
        <v>0</v>
      </c>
      <c r="O48" s="25">
        <f>N48*(C48*(1-$O$36/100))</f>
        <v>0</v>
      </c>
      <c r="P48" s="17" t="s">
        <v>12</v>
      </c>
      <c r="R48" s="17"/>
      <c r="S48" s="17"/>
      <c r="T48" s="17"/>
      <c r="U48" s="17"/>
      <c r="V48" s="17"/>
      <c r="W48" s="17"/>
      <c r="X48" s="168" t="s">
        <v>6</v>
      </c>
      <c r="Y48" s="169" t="s">
        <v>6</v>
      </c>
      <c r="Z48" s="8"/>
      <c r="AA48" s="8"/>
      <c r="AB48" s="8"/>
      <c r="AC48" s="8"/>
      <c r="AD48" s="8"/>
      <c r="AE48" s="8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2.75">
      <c r="A49" s="164">
        <f>C49*(1-$O$36/100)</f>
        <v>3940.8</v>
      </c>
      <c r="B49" s="145"/>
      <c r="C49" s="165">
        <v>4926</v>
      </c>
      <c r="D49" s="161" t="s">
        <v>12</v>
      </c>
      <c r="E49" s="162" t="s">
        <v>63</v>
      </c>
      <c r="F49" s="156"/>
      <c r="G49" s="139"/>
      <c r="H49" s="14"/>
      <c r="I49" s="140"/>
      <c r="J49" s="141"/>
      <c r="K49" s="163"/>
      <c r="L49" s="17"/>
      <c r="M49" s="16" t="s">
        <v>6</v>
      </c>
      <c r="N49" s="41">
        <v>0</v>
      </c>
      <c r="O49" s="25">
        <f>N49*(C49*(1-$O$36/100))</f>
        <v>0</v>
      </c>
      <c r="P49" s="17" t="s">
        <v>12</v>
      </c>
      <c r="R49" s="17"/>
      <c r="S49" s="17"/>
      <c r="T49" s="17"/>
      <c r="U49" s="17"/>
      <c r="V49" s="17"/>
      <c r="W49" s="17"/>
      <c r="X49" s="168" t="s">
        <v>6</v>
      </c>
      <c r="Y49" s="169" t="s">
        <v>6</v>
      </c>
      <c r="Z49" s="8"/>
      <c r="AA49" s="8"/>
      <c r="AB49" s="8"/>
      <c r="AC49" s="8"/>
      <c r="AD49" s="8"/>
      <c r="AE49" s="8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5.75" customHeight="1" thickBot="1">
      <c r="A50" s="164">
        <f>C50*(1-$O$36/100)</f>
        <v>2018.4</v>
      </c>
      <c r="B50" s="145"/>
      <c r="C50" s="170">
        <v>2523</v>
      </c>
      <c r="D50" s="171" t="s">
        <v>12</v>
      </c>
      <c r="E50" s="172" t="s">
        <v>64</v>
      </c>
      <c r="F50" s="173"/>
      <c r="G50" s="174"/>
      <c r="H50" s="175"/>
      <c r="I50" s="176"/>
      <c r="J50" s="177"/>
      <c r="K50" s="178"/>
      <c r="L50" s="17"/>
      <c r="M50" s="16" t="s">
        <v>6</v>
      </c>
      <c r="N50" s="41">
        <v>0</v>
      </c>
      <c r="O50" s="25">
        <f>N50*(C50*(1-$O$36/100))</f>
        <v>0</v>
      </c>
      <c r="P50" s="17" t="s">
        <v>12</v>
      </c>
      <c r="R50" s="17"/>
      <c r="S50" s="17"/>
      <c r="T50" s="17"/>
      <c r="U50" s="17"/>
      <c r="V50" s="17"/>
      <c r="W50" s="17"/>
      <c r="X50" s="168" t="s">
        <v>6</v>
      </c>
      <c r="Y50" s="169" t="s">
        <v>6</v>
      </c>
      <c r="Z50" s="8"/>
      <c r="AA50" s="8"/>
      <c r="AB50" s="8"/>
      <c r="AC50" s="8"/>
      <c r="AD50" s="8"/>
      <c r="AE50" s="8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3.5" thickBot="1">
      <c r="A51" s="52" t="s">
        <v>6</v>
      </c>
      <c r="B51" s="16"/>
      <c r="C51" s="179"/>
      <c r="D51" s="136"/>
      <c r="E51" s="137"/>
      <c r="F51" s="138"/>
      <c r="G51" s="139"/>
      <c r="H51" s="14"/>
      <c r="I51" s="140"/>
      <c r="J51" s="141"/>
      <c r="K51" s="142"/>
      <c r="L51" s="17"/>
      <c r="M51" s="16"/>
      <c r="N51" s="42">
        <v>0</v>
      </c>
      <c r="O51" s="42"/>
      <c r="P51" s="17"/>
      <c r="R51" s="17"/>
      <c r="S51" s="17"/>
      <c r="T51" s="17"/>
      <c r="U51" s="17"/>
      <c r="V51" s="17"/>
      <c r="W51" s="17"/>
      <c r="X51" s="143"/>
      <c r="Y51" s="17">
        <f t="shared" si="0"/>
        <v>0</v>
      </c>
      <c r="Z51" s="8"/>
      <c r="AA51" s="8"/>
      <c r="AB51" s="8"/>
      <c r="AC51" s="8"/>
      <c r="AD51" s="8"/>
      <c r="AE51" s="8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>
      <c r="A52" s="164" t="s">
        <v>6</v>
      </c>
      <c r="B52" s="145"/>
      <c r="C52" s="180" t="s">
        <v>74</v>
      </c>
      <c r="D52" s="181"/>
      <c r="E52" s="182"/>
      <c r="F52" s="183"/>
      <c r="G52" s="184"/>
      <c r="H52" s="185"/>
      <c r="I52" s="186"/>
      <c r="J52" s="187"/>
      <c r="K52" s="188"/>
      <c r="L52" s="17"/>
      <c r="M52" s="16"/>
      <c r="N52" s="42"/>
      <c r="O52" s="42"/>
      <c r="P52" s="17"/>
      <c r="R52" s="17"/>
      <c r="S52" s="17"/>
      <c r="T52" s="17"/>
      <c r="U52" s="17"/>
      <c r="V52" s="17"/>
      <c r="W52" s="17"/>
      <c r="X52" s="143"/>
      <c r="Y52" s="17">
        <f t="shared" si="0"/>
        <v>0</v>
      </c>
      <c r="Z52" s="8"/>
      <c r="AA52" s="8"/>
      <c r="AB52" s="8"/>
      <c r="AC52" s="8"/>
      <c r="AD52" s="8"/>
      <c r="AE52" s="8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2.75">
      <c r="A53" s="164" t="s">
        <v>6</v>
      </c>
      <c r="B53" s="145"/>
      <c r="C53" s="189" t="s">
        <v>1</v>
      </c>
      <c r="D53" s="190"/>
      <c r="E53" s="191"/>
      <c r="F53" s="192"/>
      <c r="G53" s="193"/>
      <c r="H53" s="194"/>
      <c r="I53" s="195"/>
      <c r="J53" s="196"/>
      <c r="K53" s="197"/>
      <c r="L53" s="17"/>
      <c r="M53" s="16"/>
      <c r="N53" s="42"/>
      <c r="O53" s="42"/>
      <c r="P53" s="17"/>
      <c r="R53" s="17"/>
      <c r="S53" s="17"/>
      <c r="T53" s="17"/>
      <c r="U53" s="17"/>
      <c r="V53" s="17"/>
      <c r="W53" s="17"/>
      <c r="X53" s="143"/>
      <c r="Y53" s="17">
        <f t="shared" si="0"/>
        <v>0</v>
      </c>
      <c r="Z53" s="8"/>
      <c r="AA53" s="8"/>
      <c r="AB53" s="8"/>
      <c r="AC53" s="8"/>
      <c r="AD53" s="8"/>
      <c r="AE53" s="8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2.75">
      <c r="A54" s="198">
        <f>C54*(1-$O$36/100)</f>
        <v>176.20416000000003</v>
      </c>
      <c r="B54" s="145"/>
      <c r="C54" s="160">
        <f>X54*$H$10/282</f>
        <v>220.25520000000003</v>
      </c>
      <c r="D54" s="161" t="s">
        <v>12</v>
      </c>
      <c r="E54" s="162" t="s">
        <v>32</v>
      </c>
      <c r="F54" s="156"/>
      <c r="G54" s="139"/>
      <c r="H54" s="14"/>
      <c r="I54" s="140"/>
      <c r="J54" s="141"/>
      <c r="K54" s="163"/>
      <c r="L54" s="17"/>
      <c r="M54" s="16" t="s">
        <v>29</v>
      </c>
      <c r="N54" s="41">
        <v>0</v>
      </c>
      <c r="O54" s="25">
        <f>N54*(C54*(1-$O$36/100))</f>
        <v>0</v>
      </c>
      <c r="P54" s="17" t="s">
        <v>12</v>
      </c>
      <c r="R54" s="17"/>
      <c r="S54" s="17"/>
      <c r="T54" s="17"/>
      <c r="U54" s="17"/>
      <c r="V54" s="17"/>
      <c r="W54" s="17"/>
      <c r="X54" s="143">
        <v>207.03988800000002</v>
      </c>
      <c r="Y54" s="17">
        <f t="shared" si="0"/>
        <v>0.7341840000000001</v>
      </c>
      <c r="Z54" s="8"/>
      <c r="AA54" s="8"/>
      <c r="AB54" s="8"/>
      <c r="AC54" s="8"/>
      <c r="AD54" s="8"/>
      <c r="AE54" s="8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2.75">
      <c r="A55" s="164">
        <f>C55*(1-$O$36/100)</f>
        <v>205.57152000000008</v>
      </c>
      <c r="B55" s="145"/>
      <c r="C55" s="165">
        <f>X55*$H$10/282</f>
        <v>256.96440000000007</v>
      </c>
      <c r="D55" s="161" t="s">
        <v>12</v>
      </c>
      <c r="E55" s="162" t="s">
        <v>33</v>
      </c>
      <c r="F55" s="156"/>
      <c r="G55" s="139"/>
      <c r="H55" s="14"/>
      <c r="I55" s="140"/>
      <c r="J55" s="141"/>
      <c r="K55" s="163"/>
      <c r="L55" s="17"/>
      <c r="M55" s="16" t="s">
        <v>30</v>
      </c>
      <c r="N55" s="41">
        <v>0</v>
      </c>
      <c r="O55" s="25">
        <f>N55*(C55*(1-$O$36/100))</f>
        <v>0</v>
      </c>
      <c r="P55" s="17" t="s">
        <v>12</v>
      </c>
      <c r="R55" s="17"/>
      <c r="S55" s="17"/>
      <c r="T55" s="17"/>
      <c r="U55" s="17"/>
      <c r="V55" s="17"/>
      <c r="W55" s="17"/>
      <c r="X55" s="143">
        <v>241.54653600000006</v>
      </c>
      <c r="Y55" s="17">
        <f t="shared" si="0"/>
        <v>0.8565480000000002</v>
      </c>
      <c r="Z55" s="8"/>
      <c r="AA55" s="8"/>
      <c r="AB55" s="8"/>
      <c r="AC55" s="8"/>
      <c r="AD55" s="8"/>
      <c r="AE55" s="8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3.5" thickBot="1">
      <c r="A56" s="164">
        <f>C56*(1-$O$36/100)</f>
        <v>220.25520000000006</v>
      </c>
      <c r="B56" s="145"/>
      <c r="C56" s="170">
        <f>X56*$H$10/282</f>
        <v>275.3190000000001</v>
      </c>
      <c r="D56" s="171" t="s">
        <v>12</v>
      </c>
      <c r="E56" s="172" t="s">
        <v>34</v>
      </c>
      <c r="F56" s="173"/>
      <c r="G56" s="174"/>
      <c r="H56" s="175"/>
      <c r="I56" s="176"/>
      <c r="J56" s="177"/>
      <c r="K56" s="178"/>
      <c r="L56" s="17"/>
      <c r="M56" s="16" t="s">
        <v>31</v>
      </c>
      <c r="N56" s="41">
        <v>0</v>
      </c>
      <c r="O56" s="25">
        <f>N56*(C56*(1-$O$36/100))</f>
        <v>0</v>
      </c>
      <c r="P56" s="17" t="s">
        <v>12</v>
      </c>
      <c r="R56" s="17"/>
      <c r="S56" s="17"/>
      <c r="T56" s="17"/>
      <c r="U56" s="17"/>
      <c r="V56" s="17"/>
      <c r="W56" s="17"/>
      <c r="X56" s="143">
        <v>258.79986</v>
      </c>
      <c r="Y56" s="17">
        <f t="shared" si="0"/>
        <v>0.91773</v>
      </c>
      <c r="Z56" s="8"/>
      <c r="AA56" s="8"/>
      <c r="AB56" s="8"/>
      <c r="AC56" s="8"/>
      <c r="AD56" s="8"/>
      <c r="AE56" s="8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.75">
      <c r="A57" s="52" t="s">
        <v>6</v>
      </c>
      <c r="B57" s="16"/>
      <c r="C57" s="179" t="s">
        <v>6</v>
      </c>
      <c r="D57" s="136"/>
      <c r="E57" s="137"/>
      <c r="F57" s="138"/>
      <c r="G57" s="139"/>
      <c r="H57" s="14"/>
      <c r="I57" s="140"/>
      <c r="J57" s="141"/>
      <c r="K57" s="142"/>
      <c r="L57" s="17"/>
      <c r="M57" s="16"/>
      <c r="N57" s="42"/>
      <c r="O57" s="42"/>
      <c r="P57" s="17"/>
      <c r="R57" s="17"/>
      <c r="S57" s="17"/>
      <c r="T57" s="17"/>
      <c r="U57" s="17"/>
      <c r="V57" s="17"/>
      <c r="W57" s="17"/>
      <c r="X57" s="143"/>
      <c r="Y57" s="17">
        <f t="shared" si="0"/>
        <v>0</v>
      </c>
      <c r="Z57" s="8"/>
      <c r="AA57" s="8"/>
      <c r="AB57" s="8"/>
      <c r="AC57" s="8"/>
      <c r="AD57" s="8"/>
      <c r="AE57" s="8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.75">
      <c r="A58" s="52">
        <f aca="true" t="shared" si="1" ref="A58:A69">C58*(1-$O$36/100)</f>
        <v>0</v>
      </c>
      <c r="B58" s="16"/>
      <c r="C58" s="179"/>
      <c r="D58" s="136"/>
      <c r="E58" s="276"/>
      <c r="F58" s="157"/>
      <c r="G58" s="134"/>
      <c r="H58" s="157"/>
      <c r="I58" s="277"/>
      <c r="J58" s="143"/>
      <c r="K58" s="224"/>
      <c r="L58" s="17"/>
      <c r="M58" s="16"/>
      <c r="N58" s="42"/>
      <c r="O58" s="42"/>
      <c r="P58" s="17" t="s">
        <v>6</v>
      </c>
      <c r="R58" s="17"/>
      <c r="S58" s="17"/>
      <c r="T58" s="17"/>
      <c r="U58" s="17"/>
      <c r="V58" s="17"/>
      <c r="W58" s="17"/>
      <c r="X58" s="143"/>
      <c r="Y58" s="17">
        <f t="shared" si="0"/>
        <v>0</v>
      </c>
      <c r="Z58" s="8"/>
      <c r="AA58" s="8"/>
      <c r="AB58" s="8"/>
      <c r="AC58" s="8"/>
      <c r="AD58" s="8"/>
      <c r="AE58" s="8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5.75">
      <c r="A59" s="52">
        <f t="shared" si="1"/>
        <v>0</v>
      </c>
      <c r="B59" s="18"/>
      <c r="C59" s="10"/>
      <c r="D59" s="250"/>
      <c r="E59" s="278" t="s">
        <v>72</v>
      </c>
      <c r="F59" s="253"/>
      <c r="G59" s="199"/>
      <c r="H59" s="200"/>
      <c r="I59" s="140"/>
      <c r="J59" s="141"/>
      <c r="K59" s="201" t="s">
        <v>10</v>
      </c>
      <c r="L59" s="246"/>
      <c r="M59" s="18"/>
      <c r="N59" s="42"/>
      <c r="O59" s="42"/>
      <c r="P59" s="17" t="s">
        <v>6</v>
      </c>
      <c r="R59" s="17"/>
      <c r="S59" s="17"/>
      <c r="T59" s="17"/>
      <c r="U59" s="17"/>
      <c r="V59" s="17"/>
      <c r="W59" s="17"/>
      <c r="X59" s="143"/>
      <c r="Y59" s="17">
        <f aca="true" t="shared" si="2" ref="Y59:Y69">X59/282</f>
        <v>0</v>
      </c>
      <c r="Z59" s="8"/>
      <c r="AA59" s="8"/>
      <c r="AB59" s="8"/>
      <c r="AC59" s="8"/>
      <c r="AD59" s="8"/>
      <c r="AE59" s="8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1.75">
      <c r="A60" s="52">
        <f t="shared" si="1"/>
        <v>0</v>
      </c>
      <c r="B60" s="18"/>
      <c r="C60" s="10"/>
      <c r="D60" s="251" t="s">
        <v>6</v>
      </c>
      <c r="E60" s="254" t="s">
        <v>66</v>
      </c>
      <c r="F60" s="109"/>
      <c r="G60" s="202"/>
      <c r="H60" s="203"/>
      <c r="I60" s="204"/>
      <c r="J60" s="205"/>
      <c r="K60" s="206" t="s">
        <v>11</v>
      </c>
      <c r="L60" s="247"/>
      <c r="M60" s="18"/>
      <c r="N60" s="43"/>
      <c r="O60" s="42"/>
      <c r="P60" s="17" t="s">
        <v>6</v>
      </c>
      <c r="R60" s="207"/>
      <c r="S60" s="207"/>
      <c r="T60" s="207"/>
      <c r="U60" s="207"/>
      <c r="V60" s="207"/>
      <c r="W60" s="207"/>
      <c r="X60" s="143"/>
      <c r="Y60" s="17">
        <f t="shared" si="2"/>
        <v>0</v>
      </c>
      <c r="Z60" s="2"/>
      <c r="AA60" s="2"/>
      <c r="AB60" s="2"/>
      <c r="AC60" s="2"/>
      <c r="AD60" s="2"/>
      <c r="AE60" s="2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5.75">
      <c r="A61" s="52">
        <f t="shared" si="1"/>
        <v>0</v>
      </c>
      <c r="B61" s="18"/>
      <c r="C61" s="10"/>
      <c r="D61" s="252" t="s">
        <v>6</v>
      </c>
      <c r="E61" s="255" t="s">
        <v>17</v>
      </c>
      <c r="F61" s="109"/>
      <c r="G61" s="208"/>
      <c r="H61" s="209"/>
      <c r="I61" s="209"/>
      <c r="J61" s="209"/>
      <c r="K61" s="206" t="s">
        <v>9</v>
      </c>
      <c r="L61" s="247"/>
      <c r="M61" s="18"/>
      <c r="N61" s="43"/>
      <c r="O61" s="42"/>
      <c r="P61" s="17" t="s">
        <v>6</v>
      </c>
      <c r="R61" s="207"/>
      <c r="S61" s="207"/>
      <c r="T61" s="207"/>
      <c r="U61" s="207"/>
      <c r="V61" s="207"/>
      <c r="W61" s="207"/>
      <c r="X61" s="143"/>
      <c r="Y61" s="17">
        <f t="shared" si="2"/>
        <v>0</v>
      </c>
      <c r="Z61" s="2"/>
      <c r="AA61" s="2"/>
      <c r="AB61" s="2"/>
      <c r="AC61" s="2"/>
      <c r="AD61" s="2"/>
      <c r="AE61" s="2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.75">
      <c r="A62" s="52">
        <f t="shared" si="1"/>
        <v>0</v>
      </c>
      <c r="B62" s="18"/>
      <c r="C62" s="10"/>
      <c r="D62" s="249" t="s">
        <v>6</v>
      </c>
      <c r="E62" s="210" t="s">
        <v>68</v>
      </c>
      <c r="F62" s="211"/>
      <c r="G62" s="212"/>
      <c r="H62" s="213"/>
      <c r="I62" s="213"/>
      <c r="J62" s="213"/>
      <c r="K62" s="214"/>
      <c r="L62" s="207"/>
      <c r="M62" s="18"/>
      <c r="N62" s="43"/>
      <c r="O62" s="42"/>
      <c r="P62" s="17" t="s">
        <v>6</v>
      </c>
      <c r="R62" s="207"/>
      <c r="S62" s="207"/>
      <c r="T62" s="207"/>
      <c r="U62" s="207"/>
      <c r="V62" s="207"/>
      <c r="W62" s="207"/>
      <c r="X62" s="143"/>
      <c r="Y62" s="17">
        <f t="shared" si="2"/>
        <v>0</v>
      </c>
      <c r="Z62" s="2"/>
      <c r="AA62" s="2"/>
      <c r="AB62" s="2"/>
      <c r="AC62" s="2"/>
      <c r="AD62" s="2"/>
      <c r="AE62" s="2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.75">
      <c r="A63" s="52">
        <f t="shared" si="1"/>
        <v>0</v>
      </c>
      <c r="B63" s="18"/>
      <c r="C63" s="10"/>
      <c r="D63" s="249" t="s">
        <v>6</v>
      </c>
      <c r="E63" s="210" t="s">
        <v>69</v>
      </c>
      <c r="F63" s="215"/>
      <c r="G63" s="216"/>
      <c r="H63" s="217"/>
      <c r="I63" s="218"/>
      <c r="J63" s="219"/>
      <c r="K63" s="214"/>
      <c r="L63" s="207"/>
      <c r="M63" s="18"/>
      <c r="N63" s="43"/>
      <c r="O63" s="42"/>
      <c r="P63" s="17" t="s">
        <v>6</v>
      </c>
      <c r="R63" s="207"/>
      <c r="S63" s="207"/>
      <c r="T63" s="207"/>
      <c r="U63" s="207"/>
      <c r="V63" s="207"/>
      <c r="W63" s="207"/>
      <c r="X63" s="143"/>
      <c r="Y63" s="17">
        <f t="shared" si="2"/>
        <v>0</v>
      </c>
      <c r="Z63" s="2"/>
      <c r="AA63" s="2"/>
      <c r="AB63" s="2"/>
      <c r="AC63" s="2"/>
      <c r="AD63" s="2"/>
      <c r="AE63" s="2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.75">
      <c r="A64" s="52">
        <f t="shared" si="1"/>
        <v>0</v>
      </c>
      <c r="B64" s="18"/>
      <c r="C64" s="220">
        <v>0</v>
      </c>
      <c r="D64" s="249" t="s">
        <v>6</v>
      </c>
      <c r="E64" s="210" t="s">
        <v>67</v>
      </c>
      <c r="F64" s="215"/>
      <c r="G64" s="216"/>
      <c r="H64" s="211"/>
      <c r="I64" s="221"/>
      <c r="J64" s="217"/>
      <c r="K64" s="222"/>
      <c r="L64" s="17"/>
      <c r="M64" s="18"/>
      <c r="N64" s="42"/>
      <c r="O64" s="42"/>
      <c r="P64" s="17" t="s">
        <v>6</v>
      </c>
      <c r="R64" s="17"/>
      <c r="S64" s="17"/>
      <c r="T64" s="17"/>
      <c r="U64" s="17"/>
      <c r="V64" s="17"/>
      <c r="W64" s="17"/>
      <c r="X64" s="143"/>
      <c r="Y64" s="17">
        <f t="shared" si="2"/>
        <v>0</v>
      </c>
      <c r="Z64" s="8"/>
      <c r="AA64" s="8"/>
      <c r="AB64" s="8"/>
      <c r="AC64" s="8"/>
      <c r="AD64" s="8"/>
      <c r="AE64" s="8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.75">
      <c r="A65" s="164">
        <f t="shared" si="1"/>
        <v>868.0851063829787</v>
      </c>
      <c r="B65" s="145"/>
      <c r="C65" s="179">
        <f>X65*$H$10/282</f>
        <v>1085.1063829787233</v>
      </c>
      <c r="D65" s="136" t="s">
        <v>12</v>
      </c>
      <c r="E65" s="13" t="s">
        <v>5</v>
      </c>
      <c r="F65" s="14"/>
      <c r="G65" s="199"/>
      <c r="H65" s="14"/>
      <c r="I65" s="223"/>
      <c r="J65" s="141"/>
      <c r="K65" s="224"/>
      <c r="L65" s="17"/>
      <c r="M65" s="16" t="s">
        <v>13</v>
      </c>
      <c r="N65" s="41">
        <v>0</v>
      </c>
      <c r="O65" s="25">
        <f>N65*(C65*(1-$O$36/100))</f>
        <v>0</v>
      </c>
      <c r="P65" s="17" t="s">
        <v>12</v>
      </c>
      <c r="R65" s="17"/>
      <c r="S65" s="17"/>
      <c r="T65" s="17"/>
      <c r="U65" s="17"/>
      <c r="V65" s="17"/>
      <c r="W65" s="17"/>
      <c r="X65" s="143">
        <v>1020</v>
      </c>
      <c r="Y65" s="17">
        <f t="shared" si="2"/>
        <v>3.617021276595745</v>
      </c>
      <c r="Z65" s="8"/>
      <c r="AA65" s="8"/>
      <c r="AB65" s="8"/>
      <c r="AC65" s="8"/>
      <c r="AD65" s="8"/>
      <c r="AE65" s="8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.75" customHeight="1">
      <c r="A66" s="164">
        <f t="shared" si="1"/>
        <v>0</v>
      </c>
      <c r="B66" s="145"/>
      <c r="C66" s="179">
        <f>X66*$H$10/282</f>
        <v>0</v>
      </c>
      <c r="D66" s="136"/>
      <c r="E66" s="13"/>
      <c r="F66" s="14"/>
      <c r="G66" s="199"/>
      <c r="H66" s="14"/>
      <c r="I66" s="223"/>
      <c r="J66" s="141"/>
      <c r="K66" s="224"/>
      <c r="L66" s="17"/>
      <c r="M66" s="16"/>
      <c r="N66" s="42">
        <v>0</v>
      </c>
      <c r="O66" s="42"/>
      <c r="P66" s="17" t="s">
        <v>6</v>
      </c>
      <c r="R66" s="17"/>
      <c r="S66" s="17"/>
      <c r="T66" s="17"/>
      <c r="U66" s="17"/>
      <c r="V66" s="17"/>
      <c r="W66" s="17"/>
      <c r="X66" s="143">
        <v>0</v>
      </c>
      <c r="Y66" s="17">
        <f t="shared" si="2"/>
        <v>0</v>
      </c>
      <c r="Z66" s="8"/>
      <c r="AA66" s="8"/>
      <c r="AB66" s="8"/>
      <c r="AC66" s="8"/>
      <c r="AD66" s="8"/>
      <c r="AE66" s="8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.75">
      <c r="A67" s="164">
        <f t="shared" si="1"/>
        <v>1417.021276595745</v>
      </c>
      <c r="B67" s="145"/>
      <c r="C67" s="179">
        <f>X67*$H$10/282</f>
        <v>1771.276595744681</v>
      </c>
      <c r="D67" s="136" t="s">
        <v>12</v>
      </c>
      <c r="E67" s="13" t="s">
        <v>40</v>
      </c>
      <c r="F67" s="14"/>
      <c r="G67" s="199"/>
      <c r="H67" s="14"/>
      <c r="I67" s="223"/>
      <c r="J67" s="141"/>
      <c r="K67" s="224"/>
      <c r="L67" s="17"/>
      <c r="M67" s="16" t="s">
        <v>14</v>
      </c>
      <c r="N67" s="41">
        <v>0</v>
      </c>
      <c r="O67" s="25">
        <f>N67*(C67*(1-$O$36/100))</f>
        <v>0</v>
      </c>
      <c r="P67" s="17" t="s">
        <v>12</v>
      </c>
      <c r="R67" s="17"/>
      <c r="S67" s="17"/>
      <c r="T67" s="17"/>
      <c r="U67" s="17"/>
      <c r="V67" s="17"/>
      <c r="W67" s="17"/>
      <c r="X67" s="143">
        <v>1665</v>
      </c>
      <c r="Y67" s="17">
        <f t="shared" si="2"/>
        <v>5.904255319148936</v>
      </c>
      <c r="Z67" s="8"/>
      <c r="AA67" s="8"/>
      <c r="AB67" s="8"/>
      <c r="AC67" s="8"/>
      <c r="AD67" s="8"/>
      <c r="AE67" s="8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.75">
      <c r="A68" s="52">
        <f t="shared" si="1"/>
        <v>0</v>
      </c>
      <c r="B68" s="16"/>
      <c r="C68" s="179">
        <f>X68*$H$10/282</f>
        <v>0</v>
      </c>
      <c r="D68" s="136"/>
      <c r="E68" s="13"/>
      <c r="F68" s="109"/>
      <c r="G68" s="199"/>
      <c r="H68" s="14"/>
      <c r="I68" s="223"/>
      <c r="J68" s="141"/>
      <c r="K68" s="224"/>
      <c r="L68" s="17"/>
      <c r="M68" s="16"/>
      <c r="N68" s="42"/>
      <c r="O68" s="42"/>
      <c r="P68" s="17" t="s">
        <v>6</v>
      </c>
      <c r="R68" s="17"/>
      <c r="S68" s="17"/>
      <c r="T68" s="17"/>
      <c r="U68" s="17"/>
      <c r="V68" s="17"/>
      <c r="W68" s="17"/>
      <c r="X68" s="143">
        <v>0</v>
      </c>
      <c r="Y68" s="17">
        <f t="shared" si="2"/>
        <v>0</v>
      </c>
      <c r="Z68" s="8"/>
      <c r="AA68" s="8"/>
      <c r="AB68" s="8"/>
      <c r="AC68" s="8"/>
      <c r="AD68" s="8"/>
      <c r="AE68" s="8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.75">
      <c r="A69" s="52">
        <f t="shared" si="1"/>
        <v>2211.9148936170213</v>
      </c>
      <c r="B69" s="16"/>
      <c r="C69" s="179">
        <f>X69*$H$10/282</f>
        <v>2764.8936170212764</v>
      </c>
      <c r="D69" s="136" t="s">
        <v>12</v>
      </c>
      <c r="E69" s="13" t="s">
        <v>7</v>
      </c>
      <c r="F69" s="109"/>
      <c r="G69" s="199"/>
      <c r="H69" s="14"/>
      <c r="I69" s="223"/>
      <c r="J69" s="141"/>
      <c r="K69" s="224"/>
      <c r="L69" s="17"/>
      <c r="M69" s="16" t="s">
        <v>15</v>
      </c>
      <c r="N69" s="41">
        <v>0</v>
      </c>
      <c r="O69" s="25">
        <f>N69*(C69*(1-$O$36/100))</f>
        <v>0</v>
      </c>
      <c r="P69" s="17" t="s">
        <v>12</v>
      </c>
      <c r="R69" s="17"/>
      <c r="S69" s="17"/>
      <c r="T69" s="17"/>
      <c r="U69" s="17"/>
      <c r="V69" s="17"/>
      <c r="W69" s="17"/>
      <c r="X69" s="143">
        <v>2599</v>
      </c>
      <c r="Y69" s="17">
        <f t="shared" si="2"/>
        <v>9.21631205673759</v>
      </c>
      <c r="Z69" s="8"/>
      <c r="AA69" s="8"/>
      <c r="AB69" s="8"/>
      <c r="AC69" s="8"/>
      <c r="AD69" s="8"/>
      <c r="AE69" s="8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.75">
      <c r="A70" s="52" t="s">
        <v>6</v>
      </c>
      <c r="B70" s="16"/>
      <c r="C70" s="179" t="s">
        <v>6</v>
      </c>
      <c r="D70" s="136" t="s">
        <v>6</v>
      </c>
      <c r="E70" s="225" t="s">
        <v>6</v>
      </c>
      <c r="F70" s="109"/>
      <c r="G70" s="226"/>
      <c r="H70" s="14"/>
      <c r="I70" s="227"/>
      <c r="J70" s="141"/>
      <c r="K70" s="224"/>
      <c r="L70" s="17"/>
      <c r="M70" s="17"/>
      <c r="N70" s="42"/>
      <c r="O70" s="39" t="s">
        <v>6</v>
      </c>
      <c r="P70" s="17" t="s">
        <v>6</v>
      </c>
      <c r="Q70" s="16"/>
      <c r="R70" s="19"/>
      <c r="S70" s="19"/>
      <c r="T70" s="19"/>
      <c r="U70" s="19"/>
      <c r="V70" s="19"/>
      <c r="W70" s="19"/>
      <c r="X70" s="143" t="s">
        <v>6</v>
      </c>
      <c r="Y70" s="19"/>
      <c r="Z70" s="3"/>
      <c r="AA70" s="3"/>
      <c r="AB70" s="3"/>
      <c r="AC70" s="3"/>
      <c r="AD70" s="3"/>
      <c r="AE70" s="3"/>
      <c r="AF70" s="3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.75">
      <c r="A71" s="52">
        <f>C71*(1-$O$36/100)</f>
        <v>0</v>
      </c>
      <c r="B71" s="18"/>
      <c r="C71" s="256"/>
      <c r="D71" s="257"/>
      <c r="E71" s="258"/>
      <c r="F71" s="259"/>
      <c r="G71" s="260"/>
      <c r="H71" s="261"/>
      <c r="I71" s="262"/>
      <c r="J71" s="261"/>
      <c r="K71" s="263"/>
      <c r="L71" s="19"/>
      <c r="M71" s="19"/>
      <c r="N71" s="19"/>
      <c r="O71" s="39" t="s">
        <v>6</v>
      </c>
      <c r="P71" s="19"/>
      <c r="Q71" s="18"/>
      <c r="R71" s="19"/>
      <c r="S71" s="19"/>
      <c r="T71" s="19"/>
      <c r="U71" s="19"/>
      <c r="V71" s="19"/>
      <c r="W71" s="19"/>
      <c r="X71" s="143"/>
      <c r="Y71" s="19"/>
      <c r="Z71" s="3"/>
      <c r="AA71" s="3"/>
      <c r="AB71" s="3"/>
      <c r="AC71" s="3"/>
      <c r="AD71" s="3"/>
      <c r="AE71" s="3"/>
      <c r="AF71" s="3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20.25">
      <c r="A72" s="52"/>
      <c r="B72" s="18"/>
      <c r="C72" s="20"/>
      <c r="D72" s="20"/>
      <c r="E72" s="228"/>
      <c r="F72" s="229"/>
      <c r="G72" s="230"/>
      <c r="H72" s="21"/>
      <c r="I72" s="231" t="s">
        <v>27</v>
      </c>
      <c r="J72" s="40">
        <f>SUM(O38:O70)</f>
        <v>0</v>
      </c>
      <c r="K72" s="17" t="s">
        <v>71</v>
      </c>
      <c r="L72" s="38"/>
      <c r="M72" s="38"/>
      <c r="N72" s="39"/>
      <c r="O72" s="20"/>
      <c r="P72" s="20"/>
      <c r="Q72" s="20"/>
      <c r="R72" s="21"/>
      <c r="S72" s="21"/>
      <c r="T72" s="21"/>
      <c r="U72" s="21"/>
      <c r="V72" s="21"/>
      <c r="W72" s="21"/>
      <c r="X72" s="232"/>
      <c r="Y72" s="233"/>
      <c r="Z72" s="4"/>
      <c r="AA72" s="4"/>
      <c r="AB72" s="4"/>
      <c r="AC72" s="4"/>
      <c r="AD72" s="4"/>
      <c r="AE72" s="4"/>
      <c r="AF72" s="4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.75">
      <c r="A73" s="52"/>
      <c r="B73" s="18"/>
      <c r="C73" s="20"/>
      <c r="D73" s="20"/>
      <c r="E73" s="234" t="s">
        <v>6</v>
      </c>
      <c r="F73" s="37" t="s">
        <v>6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32"/>
      <c r="Y73" s="233"/>
      <c r="Z73" s="4"/>
      <c r="AA73" s="4"/>
      <c r="AB73" s="4"/>
      <c r="AC73" s="4"/>
      <c r="AD73" s="4"/>
      <c r="AE73" s="4"/>
      <c r="AF73" s="4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.75">
      <c r="A74" s="52"/>
      <c r="B74" s="18"/>
      <c r="C74" s="20"/>
      <c r="D74" s="20"/>
      <c r="E74" s="235" t="s">
        <v>55</v>
      </c>
      <c r="F74" s="235" t="s">
        <v>23</v>
      </c>
      <c r="G74" s="20"/>
      <c r="H74" s="20"/>
      <c r="I74" s="235" t="s">
        <v>25</v>
      </c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32"/>
      <c r="Y74" s="233"/>
      <c r="Z74" s="4"/>
      <c r="AA74" s="4"/>
      <c r="AB74" s="4"/>
      <c r="AC74" s="4"/>
      <c r="AD74" s="4"/>
      <c r="AE74" s="4"/>
      <c r="AF74" s="4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.75">
      <c r="A75" s="52"/>
      <c r="B75" s="18"/>
      <c r="C75" s="20"/>
      <c r="D75" s="20"/>
      <c r="E75" s="235" t="s">
        <v>24</v>
      </c>
      <c r="F75" s="241" t="s">
        <v>70</v>
      </c>
      <c r="G75" s="237"/>
      <c r="H75" s="237"/>
      <c r="I75" s="20"/>
      <c r="J75" s="238" t="s">
        <v>22</v>
      </c>
      <c r="K75" s="20"/>
      <c r="L75" s="54"/>
      <c r="M75" s="5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32"/>
      <c r="Y75" s="233"/>
      <c r="Z75" s="4"/>
      <c r="AA75" s="4"/>
      <c r="AB75" s="4"/>
      <c r="AC75" s="4"/>
      <c r="AD75" s="4"/>
      <c r="AE75" s="4"/>
      <c r="AF75" s="4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.75">
      <c r="A76" s="52"/>
      <c r="B76" s="18"/>
      <c r="C76" s="20"/>
      <c r="D76" s="20"/>
      <c r="E76" s="239" t="s">
        <v>2</v>
      </c>
      <c r="F76" s="236"/>
      <c r="G76" s="237"/>
      <c r="H76" s="237"/>
      <c r="I76" s="240"/>
      <c r="J76" s="237"/>
      <c r="K76" s="237"/>
      <c r="L76" s="54"/>
      <c r="M76" s="5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32"/>
      <c r="Y76" s="233"/>
      <c r="Z76" s="4"/>
      <c r="AA76" s="4"/>
      <c r="AB76" s="4"/>
      <c r="AC76" s="4"/>
      <c r="AD76" s="4"/>
      <c r="AE76" s="4"/>
      <c r="AF76" s="4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.75">
      <c r="A77" s="52"/>
      <c r="B77" s="18"/>
      <c r="C77" s="264"/>
      <c r="D77" s="264"/>
      <c r="E77" s="265" t="s">
        <v>54</v>
      </c>
      <c r="F77" s="264"/>
      <c r="G77" s="264"/>
      <c r="H77" s="264"/>
      <c r="I77" s="264"/>
      <c r="J77" s="266" t="s">
        <v>26</v>
      </c>
      <c r="K77" s="264"/>
      <c r="L77" s="264"/>
      <c r="M77" s="264"/>
      <c r="N77" s="267"/>
      <c r="O77" s="21"/>
      <c r="P77" s="21"/>
      <c r="Q77" s="21"/>
      <c r="R77" s="21"/>
      <c r="S77" s="21"/>
      <c r="T77" s="21"/>
      <c r="U77" s="21"/>
      <c r="V77" s="21"/>
      <c r="W77" s="21"/>
      <c r="X77" s="232"/>
      <c r="Y77" s="233"/>
      <c r="Z77" s="4"/>
      <c r="AA77" s="4"/>
      <c r="AB77" s="4"/>
      <c r="AC77" s="4"/>
      <c r="AD77" s="4"/>
      <c r="AE77" s="4"/>
      <c r="AF77" s="4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.75">
      <c r="A78" s="2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4"/>
      <c r="AA78" s="4"/>
      <c r="AB78" s="4"/>
      <c r="AC78" s="4"/>
      <c r="AD78" s="4"/>
      <c r="AE78" s="4"/>
      <c r="AF78" s="4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.75">
      <c r="A79" s="2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4"/>
      <c r="AA79" s="4"/>
      <c r="AB79" s="4"/>
      <c r="AC79" s="4"/>
      <c r="AD79" s="4"/>
      <c r="AE79" s="4"/>
      <c r="AF79" s="4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.75">
      <c r="A80" s="24"/>
      <c r="B80" s="20"/>
      <c r="C80" s="20"/>
      <c r="D80" s="20"/>
      <c r="E80" s="20"/>
      <c r="F80" s="20"/>
      <c r="G80" s="20"/>
      <c r="H80" s="20"/>
      <c r="I80" s="20"/>
      <c r="J80" s="20"/>
      <c r="K80" s="241"/>
      <c r="L80" s="235"/>
      <c r="M80" s="23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4"/>
      <c r="AA80" s="4"/>
      <c r="AB80" s="4"/>
      <c r="AC80" s="4"/>
      <c r="AD80" s="4"/>
      <c r="AE80" s="4"/>
      <c r="AF80" s="4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.75">
      <c r="A81" s="24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4"/>
      <c r="AA81" s="4"/>
      <c r="AB81" s="4"/>
      <c r="AC81" s="4"/>
      <c r="AD81" s="4"/>
      <c r="AE81" s="4"/>
      <c r="AF81" s="4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.75">
      <c r="A82" s="24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4"/>
      <c r="AA82" s="4"/>
      <c r="AB82" s="4"/>
      <c r="AC82" s="4"/>
      <c r="AD82" s="4"/>
      <c r="AE82" s="4"/>
      <c r="AF82" s="4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.75">
      <c r="A83" s="24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5"/>
      <c r="AA83" s="5"/>
      <c r="AB83" s="5"/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.75">
      <c r="A84" s="24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5"/>
      <c r="AA84" s="5"/>
      <c r="AB84" s="5"/>
      <c r="AC84" s="5"/>
      <c r="AD84" s="5"/>
      <c r="AE84" s="5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.75">
      <c r="A85" s="24"/>
      <c r="B85" s="20"/>
      <c r="C85" s="20"/>
      <c r="D85" s="20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5"/>
      <c r="AA85" s="5"/>
      <c r="AB85" s="5"/>
      <c r="AC85" s="5"/>
      <c r="AD85" s="5"/>
      <c r="AE85" s="5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.75">
      <c r="A86" s="24"/>
      <c r="B86" s="20"/>
      <c r="C86" s="20"/>
      <c r="D86" s="20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5"/>
      <c r="AA86" s="5"/>
      <c r="AB86" s="5"/>
      <c r="AC86" s="5"/>
      <c r="AD86" s="5"/>
      <c r="AE86" s="5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.75">
      <c r="A87" s="24"/>
      <c r="B87" s="20"/>
      <c r="C87" s="20"/>
      <c r="D87" s="20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5"/>
      <c r="AA87" s="5"/>
      <c r="AB87" s="5"/>
      <c r="AC87" s="5"/>
      <c r="AD87" s="5"/>
      <c r="AE87" s="5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.75">
      <c r="A88" s="24"/>
      <c r="B88" s="20"/>
      <c r="C88" s="20"/>
      <c r="D88" s="20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5"/>
      <c r="AA88" s="5"/>
      <c r="AB88" s="5"/>
      <c r="AC88" s="5"/>
      <c r="AD88" s="5"/>
      <c r="AE88" s="5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.75">
      <c r="A89" s="24"/>
      <c r="B89" s="20"/>
      <c r="C89" s="20"/>
      <c r="D89" s="20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5"/>
      <c r="AA89" s="5"/>
      <c r="AB89" s="5"/>
      <c r="AC89" s="5"/>
      <c r="AD89" s="5"/>
      <c r="AE89" s="5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.75">
      <c r="A90" s="2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.75">
      <c r="A91" s="2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.7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.7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.75">
      <c r="A94" s="2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.75">
      <c r="A95" s="2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5:42" ht="12.7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5:42" ht="12.7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5:42" ht="12.7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5:42" ht="12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5:42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5:42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5:42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5:42" ht="12.7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5:42" ht="12.7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5:42" ht="12.7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5:42" ht="12.75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5:42" ht="12.75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5:42" ht="12.7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5:32" ht="12.75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5:32" ht="12.7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5:32" ht="12.7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5:32" ht="12.7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5:32" ht="12.75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5:32" ht="12.7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5:32" ht="12.7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5:32" ht="12.7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5:32" ht="12.7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5:32" ht="12.7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5:32" ht="12.7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5:32" ht="12.7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5:32" ht="12.7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5:32" ht="12.7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5:32" ht="12.7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5:32" ht="12.7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5:32" ht="12.7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5:32" ht="12.7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5:32" ht="12.7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5:32" ht="12.7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5:32" ht="12.7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5:32" ht="12.7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5:32" ht="12.7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5:32" ht="12.75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5:32" ht="12.75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5:32" ht="12.7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5:32" ht="12.7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5:32" ht="12.7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5:32" ht="12.7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5:32" ht="12.7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5:32" ht="12.75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5:32" ht="12.75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5:32" ht="12.75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5:32" ht="12.75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5:32" ht="12.75"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5:32" ht="12.75"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5:32" ht="12.75"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5:32" ht="12.75"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5:32" ht="12.75"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5:32" ht="12.75"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5:32" ht="12.75"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5:32" ht="12.75"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5:32" ht="12.75"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5:32" ht="12.75"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5:32" ht="12.75"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5:32" ht="12.75"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5:32" ht="12.75"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5:32" ht="12.75"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5:32" ht="12.75"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5:32" ht="12.75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5:32" ht="12.75"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</sheetData>
  <sheetProtection password="CAA8" sheet="1" objects="1" scenarios="1"/>
  <dataValidations count="3">
    <dataValidation type="whole" allowBlank="1" showErrorMessage="1" errorTitle="FIGYELEM!" error="Akármekkora árfolyam nem írható be ide!" sqref="H10">
      <formula1>290</formula1>
      <formula2>350</formula2>
    </dataValidation>
    <dataValidation type="whole" allowBlank="1" showErrorMessage="1" errorTitle="FIGYELEM!" error="Akármekkora engedmény nem írható be ide!" sqref="A33">
      <formula1>5</formula1>
      <formula2>33</formula2>
    </dataValidation>
    <dataValidation type="whole" allowBlank="1" showErrorMessage="1" errorTitle="FIGYELEM!" error="Csak egész szám írható be!&#10;A szünet billentyű nem számít számnak!" sqref="N41:N45 N47:N50 N54:N56 N65 N67 N69">
      <formula1>0</formula1>
      <formula2>999999</formula2>
    </dataValidation>
  </dataValidations>
  <hyperlinks>
    <hyperlink ref="J77" r:id="rId1" display="www.unical.hu"/>
    <hyperlink ref="C5" r:id="rId2" display="www.homor.hu"/>
    <hyperlink ref="J5" r:id="rId3" display="www.homor.hu"/>
    <hyperlink ref="F75" r:id="rId4" display="kepviselet2@homor.hu"/>
    <hyperlink ref="J75" r:id="rId5" display="www.homor.hu"/>
  </hyperlinks>
  <printOptions/>
  <pageMargins left="0.3937007874015748" right="0" top="0" bottom="0" header="0" footer="0"/>
  <pageSetup orientation="landscape" paperSize="9" scale="72" r:id="rId7"/>
  <rowBreaks count="1" manualBreakCount="1">
    <brk id="30" max="23" man="1"/>
  </rowBreaks>
  <colBreaks count="1" manualBreakCount="1">
    <brk id="16" min="1" max="87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</cp:lastModifiedBy>
  <cp:lastPrinted>2011-05-13T12:37:16Z</cp:lastPrinted>
  <dcterms:created xsi:type="dcterms:W3CDTF">1997-01-17T14:02:09Z</dcterms:created>
  <dcterms:modified xsi:type="dcterms:W3CDTF">2014-04-07T06:54:35Z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